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cuments\Planilhas Organização\"/>
    </mc:Choice>
  </mc:AlternateContent>
  <bookViews>
    <workbookView xWindow="0" yWindow="0" windowWidth="15345" windowHeight="4590" tabRatio="212"/>
  </bookViews>
  <sheets>
    <sheet name="LEITURA" sheetId="1" r:id="rId1"/>
    <sheet name="PROGRESSO" sheetId="2" r:id="rId2"/>
  </sheets>
  <definedNames>
    <definedName name="_xlnm.Print_Area" localSheetId="0">LEITURA!$C$10:$K$374</definedName>
    <definedName name="_xlnm.Print_Area" localSheetId="1">PROGRESSO!$I$3:$K$73</definedName>
  </definedNames>
  <calcPr calcId="162913"/>
</workbook>
</file>

<file path=xl/calcChain.xml><?xml version="1.0" encoding="utf-8"?>
<calcChain xmlns="http://schemas.openxmlformats.org/spreadsheetml/2006/main">
  <c r="K8" i="1" l="1"/>
  <c r="I7" i="1"/>
  <c r="A10" i="1"/>
  <c r="E10" i="1"/>
  <c r="B10" i="2" s="1"/>
  <c r="C10" i="2" s="1"/>
  <c r="N10" i="1"/>
  <c r="A11" i="1"/>
  <c r="N11" i="1"/>
  <c r="A12" i="1"/>
  <c r="N12" i="1"/>
  <c r="A13" i="1"/>
  <c r="N13" i="1"/>
  <c r="A14" i="1"/>
  <c r="N14" i="1"/>
  <c r="A15" i="1"/>
  <c r="N15" i="1"/>
  <c r="A16" i="1"/>
  <c r="N16" i="1"/>
  <c r="A17" i="1"/>
  <c r="N17" i="1"/>
  <c r="A18" i="1"/>
  <c r="N18" i="1"/>
  <c r="A19" i="1"/>
  <c r="N19" i="1"/>
  <c r="A20" i="1"/>
  <c r="N20" i="1"/>
  <c r="A21" i="1"/>
  <c r="N21" i="1"/>
  <c r="A22" i="1"/>
  <c r="N22" i="1"/>
  <c r="A23" i="1"/>
  <c r="N23" i="1"/>
  <c r="A24" i="1"/>
  <c r="N24" i="1"/>
  <c r="A25" i="1"/>
  <c r="N25" i="1"/>
  <c r="A26" i="1"/>
  <c r="N26" i="1"/>
  <c r="A27" i="1"/>
  <c r="N27" i="1"/>
  <c r="A28" i="1"/>
  <c r="N28" i="1"/>
  <c r="A29" i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N29" i="1"/>
  <c r="N30" i="1"/>
  <c r="N31" i="1"/>
  <c r="N32" i="1"/>
  <c r="N33" i="1"/>
  <c r="N34" i="1"/>
  <c r="N35" i="1"/>
  <c r="N36" i="1"/>
  <c r="N37" i="1"/>
  <c r="N38" i="1"/>
  <c r="N39" i="1"/>
  <c r="N40" i="1"/>
  <c r="A41" i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362" i="1"/>
  <c r="N363" i="1"/>
  <c r="N364" i="1"/>
  <c r="N365" i="1"/>
  <c r="N366" i="1"/>
  <c r="N367" i="1"/>
  <c r="N368" i="1"/>
  <c r="N369" i="1"/>
  <c r="N370" i="1"/>
  <c r="N371" i="1"/>
  <c r="N372" i="1"/>
  <c r="N373" i="1"/>
  <c r="N374" i="1"/>
  <c r="O375" i="1"/>
  <c r="B11" i="2" l="1"/>
  <c r="C10" i="1"/>
  <c r="M10" i="1" s="1"/>
  <c r="O10" i="1"/>
  <c r="E11" i="1"/>
  <c r="B12" i="2" l="1"/>
  <c r="C11" i="2"/>
  <c r="M11" i="1"/>
  <c r="C11" i="1"/>
  <c r="O11" i="1"/>
  <c r="E12" i="1"/>
  <c r="B13" i="2" l="1"/>
  <c r="C12" i="2"/>
  <c r="M12" i="1"/>
  <c r="C12" i="1"/>
  <c r="O12" i="1"/>
  <c r="E13" i="1"/>
  <c r="B14" i="2" l="1"/>
  <c r="C13" i="2"/>
  <c r="M13" i="1"/>
  <c r="C13" i="1"/>
  <c r="O13" i="1"/>
  <c r="E14" i="1"/>
  <c r="B15" i="2" l="1"/>
  <c r="C14" i="2"/>
  <c r="M14" i="1"/>
  <c r="C14" i="1"/>
  <c r="O14" i="1"/>
  <c r="E15" i="1"/>
  <c r="B16" i="2" l="1"/>
  <c r="C15" i="2"/>
  <c r="M15" i="1"/>
  <c r="C15" i="1"/>
  <c r="O15" i="1"/>
  <c r="E16" i="1"/>
  <c r="B17" i="2" l="1"/>
  <c r="C16" i="2"/>
  <c r="M16" i="1"/>
  <c r="C16" i="1"/>
  <c r="O16" i="1"/>
  <c r="E17" i="1"/>
  <c r="B18" i="2" l="1"/>
  <c r="C17" i="2"/>
  <c r="M17" i="1"/>
  <c r="C17" i="1"/>
  <c r="O17" i="1"/>
  <c r="E18" i="1"/>
  <c r="B19" i="2" l="1"/>
  <c r="C18" i="2"/>
  <c r="M18" i="1"/>
  <c r="C18" i="1"/>
  <c r="O18" i="1"/>
  <c r="E19" i="1"/>
  <c r="B20" i="2" l="1"/>
  <c r="C19" i="2"/>
  <c r="M19" i="1"/>
  <c r="C19" i="1"/>
  <c r="O19" i="1"/>
  <c r="E20" i="1"/>
  <c r="B21" i="2" l="1"/>
  <c r="C20" i="2"/>
  <c r="M20" i="1"/>
  <c r="C20" i="1"/>
  <c r="O20" i="1"/>
  <c r="E21" i="1"/>
  <c r="C21" i="2" l="1"/>
  <c r="B22" i="2"/>
  <c r="C22" i="2" s="1"/>
  <c r="M21" i="1"/>
  <c r="C21" i="1"/>
  <c r="O21" i="1"/>
  <c r="E22" i="1"/>
  <c r="M22" i="1" l="1"/>
  <c r="C22" i="1"/>
  <c r="O22" i="1"/>
  <c r="E23" i="1"/>
  <c r="M23" i="1" l="1"/>
  <c r="C23" i="1"/>
  <c r="O23" i="1"/>
  <c r="E24" i="1"/>
  <c r="M24" i="1" l="1"/>
  <c r="C24" i="1"/>
  <c r="O24" i="1"/>
  <c r="E25" i="1"/>
  <c r="M25" i="1" l="1"/>
  <c r="C25" i="1"/>
  <c r="O25" i="1"/>
  <c r="E26" i="1"/>
  <c r="M26" i="1" l="1"/>
  <c r="C26" i="1"/>
  <c r="O26" i="1"/>
  <c r="E27" i="1"/>
  <c r="C27" i="1" l="1"/>
  <c r="M27" i="1"/>
  <c r="O27" i="1"/>
  <c r="E28" i="1"/>
  <c r="C28" i="1" l="1"/>
  <c r="O28" i="1"/>
  <c r="E29" i="1"/>
  <c r="M28" i="1"/>
  <c r="C29" i="1" l="1"/>
  <c r="O29" i="1"/>
  <c r="E30" i="1"/>
  <c r="M29" i="1"/>
  <c r="C30" i="1" l="1"/>
  <c r="O30" i="1"/>
  <c r="E31" i="1"/>
  <c r="M30" i="1"/>
  <c r="C31" i="1" l="1"/>
  <c r="O31" i="1"/>
  <c r="E32" i="1"/>
  <c r="M31" i="1"/>
  <c r="C32" i="1" l="1"/>
  <c r="O32" i="1"/>
  <c r="E33" i="1"/>
  <c r="M32" i="1"/>
  <c r="C33" i="1" l="1"/>
  <c r="O33" i="1"/>
  <c r="E34" i="1"/>
  <c r="M33" i="1"/>
  <c r="C34" i="1" l="1"/>
  <c r="O34" i="1"/>
  <c r="E35" i="1"/>
  <c r="M34" i="1"/>
  <c r="C35" i="1" l="1"/>
  <c r="O35" i="1"/>
  <c r="E36" i="1"/>
  <c r="M35" i="1"/>
  <c r="C36" i="1" l="1"/>
  <c r="M36" i="1" s="1"/>
  <c r="O36" i="1"/>
  <c r="E37" i="1"/>
  <c r="C37" i="1" l="1"/>
  <c r="O37" i="1"/>
  <c r="E38" i="1"/>
  <c r="M37" i="1"/>
  <c r="C38" i="1" l="1"/>
  <c r="O38" i="1"/>
  <c r="E39" i="1"/>
  <c r="M38" i="1"/>
  <c r="C39" i="1" l="1"/>
  <c r="O39" i="1"/>
  <c r="E40" i="1"/>
  <c r="M39" i="1"/>
  <c r="C40" i="1" l="1"/>
  <c r="O40" i="1"/>
  <c r="E41" i="1"/>
  <c r="M40" i="1"/>
  <c r="C41" i="1" l="1"/>
  <c r="O41" i="1"/>
  <c r="E42" i="1"/>
  <c r="M41" i="1"/>
  <c r="C42" i="1" l="1"/>
  <c r="O42" i="1"/>
  <c r="E43" i="1"/>
  <c r="M42" i="1"/>
  <c r="C43" i="1" l="1"/>
  <c r="O43" i="1"/>
  <c r="E44" i="1"/>
  <c r="M43" i="1"/>
  <c r="C44" i="1" l="1"/>
  <c r="O44" i="1"/>
  <c r="E45" i="1"/>
  <c r="M44" i="1"/>
  <c r="C45" i="1" l="1"/>
  <c r="O45" i="1"/>
  <c r="E46" i="1"/>
  <c r="M45" i="1"/>
  <c r="C46" i="1" l="1"/>
  <c r="O46" i="1"/>
  <c r="E47" i="1"/>
  <c r="M46" i="1"/>
  <c r="C47" i="1" l="1"/>
  <c r="O47" i="1"/>
  <c r="E48" i="1"/>
  <c r="M47" i="1"/>
  <c r="C48" i="1" l="1"/>
  <c r="O48" i="1"/>
  <c r="E49" i="1"/>
  <c r="M48" i="1"/>
  <c r="C49" i="1" l="1"/>
  <c r="O49" i="1"/>
  <c r="E50" i="1"/>
  <c r="M49" i="1"/>
  <c r="C50" i="1" l="1"/>
  <c r="O50" i="1"/>
  <c r="E51" i="1"/>
  <c r="M50" i="1"/>
  <c r="C51" i="1" l="1"/>
  <c r="O51" i="1"/>
  <c r="E52" i="1"/>
  <c r="M51" i="1"/>
  <c r="C52" i="1" l="1"/>
  <c r="O52" i="1"/>
  <c r="E53" i="1"/>
  <c r="M52" i="1"/>
  <c r="C53" i="1" l="1"/>
  <c r="O53" i="1"/>
  <c r="E54" i="1"/>
  <c r="M53" i="1"/>
  <c r="C54" i="1" l="1"/>
  <c r="O54" i="1"/>
  <c r="E55" i="1"/>
  <c r="M54" i="1"/>
  <c r="C55" i="1" l="1"/>
  <c r="O55" i="1"/>
  <c r="E56" i="1"/>
  <c r="M55" i="1"/>
  <c r="C56" i="1" l="1"/>
  <c r="O56" i="1"/>
  <c r="E57" i="1"/>
  <c r="M56" i="1"/>
  <c r="C57" i="1" l="1"/>
  <c r="O57" i="1"/>
  <c r="E58" i="1"/>
  <c r="M57" i="1"/>
  <c r="C58" i="1" l="1"/>
  <c r="O58" i="1"/>
  <c r="E59" i="1"/>
  <c r="M58" i="1"/>
  <c r="C59" i="1" l="1"/>
  <c r="O59" i="1"/>
  <c r="E60" i="1"/>
  <c r="M59" i="1"/>
  <c r="C60" i="1" l="1"/>
  <c r="O60" i="1"/>
  <c r="E61" i="1"/>
  <c r="M60" i="1"/>
  <c r="C61" i="1" l="1"/>
  <c r="O61" i="1"/>
  <c r="E62" i="1"/>
  <c r="M61" i="1"/>
  <c r="E63" i="1" l="1"/>
  <c r="C62" i="1"/>
  <c r="O62" i="1"/>
  <c r="M62" i="1"/>
  <c r="C63" i="1" l="1"/>
  <c r="O63" i="1"/>
  <c r="E64" i="1"/>
  <c r="M63" i="1"/>
  <c r="E65" i="1" l="1"/>
  <c r="M64" i="1"/>
  <c r="C64" i="1"/>
  <c r="O64" i="1"/>
  <c r="C65" i="1" l="1"/>
  <c r="O65" i="1"/>
  <c r="E66" i="1"/>
  <c r="M65" i="1"/>
  <c r="E67" i="1" l="1"/>
  <c r="C66" i="1"/>
  <c r="O66" i="1"/>
  <c r="M66" i="1"/>
  <c r="C67" i="1" l="1"/>
  <c r="M67" i="1" s="1"/>
  <c r="O67" i="1"/>
  <c r="E68" i="1"/>
  <c r="E69" i="1" l="1"/>
  <c r="C68" i="1"/>
  <c r="O68" i="1"/>
  <c r="M68" i="1"/>
  <c r="C69" i="1" l="1"/>
  <c r="O69" i="1"/>
  <c r="E70" i="1"/>
  <c r="M69" i="1"/>
  <c r="E71" i="1" l="1"/>
  <c r="C70" i="1"/>
  <c r="O70" i="1"/>
  <c r="M70" i="1"/>
  <c r="C71" i="1" l="1"/>
  <c r="O71" i="1"/>
  <c r="E72" i="1"/>
  <c r="M71" i="1"/>
  <c r="E73" i="1" l="1"/>
  <c r="C72" i="1"/>
  <c r="O72" i="1"/>
  <c r="M72" i="1"/>
  <c r="C73" i="1" l="1"/>
  <c r="O73" i="1"/>
  <c r="E74" i="1"/>
  <c r="M73" i="1"/>
  <c r="E75" i="1" l="1"/>
  <c r="C74" i="1"/>
  <c r="O74" i="1"/>
  <c r="M74" i="1"/>
  <c r="C75" i="1" l="1"/>
  <c r="O75" i="1"/>
  <c r="E76" i="1"/>
  <c r="M75" i="1"/>
  <c r="E77" i="1" l="1"/>
  <c r="C76" i="1"/>
  <c r="O76" i="1"/>
  <c r="M76" i="1"/>
  <c r="C77" i="1" l="1"/>
  <c r="O77" i="1"/>
  <c r="E78" i="1"/>
  <c r="M77" i="1"/>
  <c r="E79" i="1" l="1"/>
  <c r="C78" i="1"/>
  <c r="O78" i="1"/>
  <c r="M78" i="1"/>
  <c r="C79" i="1" l="1"/>
  <c r="O79" i="1"/>
  <c r="E80" i="1"/>
  <c r="M79" i="1"/>
  <c r="E81" i="1" l="1"/>
  <c r="C80" i="1"/>
  <c r="O80" i="1"/>
  <c r="M80" i="1"/>
  <c r="C81" i="1" l="1"/>
  <c r="O81" i="1"/>
  <c r="E82" i="1"/>
  <c r="M81" i="1"/>
  <c r="E83" i="1" l="1"/>
  <c r="C82" i="1"/>
  <c r="O82" i="1"/>
  <c r="M82" i="1"/>
  <c r="C83" i="1" l="1"/>
  <c r="M83" i="1" s="1"/>
  <c r="O83" i="1"/>
  <c r="E84" i="1"/>
  <c r="E85" i="1" l="1"/>
  <c r="C84" i="1"/>
  <c r="O84" i="1"/>
  <c r="M84" i="1"/>
  <c r="C85" i="1" l="1"/>
  <c r="O85" i="1"/>
  <c r="E86" i="1"/>
  <c r="M85" i="1"/>
  <c r="E87" i="1" l="1"/>
  <c r="C86" i="1"/>
  <c r="O86" i="1"/>
  <c r="M86" i="1"/>
  <c r="C87" i="1" l="1"/>
  <c r="O87" i="1"/>
  <c r="E88" i="1"/>
  <c r="M87" i="1"/>
  <c r="E89" i="1" l="1"/>
  <c r="C88" i="1"/>
  <c r="O88" i="1"/>
  <c r="M88" i="1"/>
  <c r="C89" i="1" l="1"/>
  <c r="O89" i="1"/>
  <c r="E90" i="1"/>
  <c r="M89" i="1"/>
  <c r="E91" i="1" l="1"/>
  <c r="C90" i="1"/>
  <c r="O90" i="1"/>
  <c r="M90" i="1"/>
  <c r="C91" i="1" l="1"/>
  <c r="O91" i="1"/>
  <c r="E92" i="1"/>
  <c r="M91" i="1"/>
  <c r="E93" i="1" l="1"/>
  <c r="C92" i="1"/>
  <c r="O92" i="1"/>
  <c r="M92" i="1"/>
  <c r="C93" i="1" l="1"/>
  <c r="O93" i="1"/>
  <c r="E94" i="1"/>
  <c r="M93" i="1"/>
  <c r="E95" i="1" l="1"/>
  <c r="C94" i="1"/>
  <c r="O94" i="1"/>
  <c r="M94" i="1"/>
  <c r="C95" i="1" l="1"/>
  <c r="O95" i="1"/>
  <c r="E96" i="1"/>
  <c r="M95" i="1"/>
  <c r="E97" i="1" l="1"/>
  <c r="C96" i="1"/>
  <c r="O96" i="1"/>
  <c r="M96" i="1"/>
  <c r="C97" i="1" l="1"/>
  <c r="M97" i="1" s="1"/>
  <c r="O97" i="1"/>
  <c r="E98" i="1"/>
  <c r="E99" i="1" l="1"/>
  <c r="C98" i="1"/>
  <c r="O98" i="1"/>
  <c r="M98" i="1"/>
  <c r="C99" i="1" l="1"/>
  <c r="O99" i="1"/>
  <c r="E100" i="1"/>
  <c r="M99" i="1"/>
  <c r="E101" i="1" l="1"/>
  <c r="C100" i="1"/>
  <c r="O100" i="1"/>
  <c r="M100" i="1"/>
  <c r="C101" i="1" l="1"/>
  <c r="O101" i="1"/>
  <c r="E102" i="1"/>
  <c r="M101" i="1"/>
  <c r="E103" i="1" l="1"/>
  <c r="C102" i="1"/>
  <c r="O102" i="1"/>
  <c r="M102" i="1"/>
  <c r="C103" i="1" l="1"/>
  <c r="O103" i="1"/>
  <c r="E104" i="1"/>
  <c r="M103" i="1"/>
  <c r="E105" i="1" l="1"/>
  <c r="C104" i="1"/>
  <c r="O104" i="1"/>
  <c r="M104" i="1"/>
  <c r="C105" i="1" l="1"/>
  <c r="O105" i="1"/>
  <c r="E106" i="1"/>
  <c r="M105" i="1"/>
  <c r="E107" i="1" l="1"/>
  <c r="C106" i="1"/>
  <c r="O106" i="1"/>
  <c r="M106" i="1"/>
  <c r="C107" i="1" l="1"/>
  <c r="O107" i="1"/>
  <c r="E108" i="1"/>
  <c r="M107" i="1"/>
  <c r="E109" i="1" l="1"/>
  <c r="C108" i="1"/>
  <c r="O108" i="1"/>
  <c r="M108" i="1"/>
  <c r="C109" i="1" l="1"/>
  <c r="O109" i="1"/>
  <c r="E110" i="1"/>
  <c r="M109" i="1"/>
  <c r="E111" i="1" l="1"/>
  <c r="C110" i="1"/>
  <c r="O110" i="1"/>
  <c r="M110" i="1"/>
  <c r="C111" i="1" l="1"/>
  <c r="O111" i="1"/>
  <c r="E112" i="1"/>
  <c r="M111" i="1"/>
  <c r="E113" i="1" l="1"/>
  <c r="C112" i="1"/>
  <c r="O112" i="1"/>
  <c r="M112" i="1"/>
  <c r="C113" i="1" l="1"/>
  <c r="O113" i="1"/>
  <c r="E114" i="1"/>
  <c r="M113" i="1"/>
  <c r="E115" i="1" l="1"/>
  <c r="C114" i="1"/>
  <c r="O114" i="1"/>
  <c r="M114" i="1"/>
  <c r="C115" i="1" l="1"/>
  <c r="O115" i="1"/>
  <c r="E116" i="1"/>
  <c r="M115" i="1"/>
  <c r="C116" i="1" l="1"/>
  <c r="O116" i="1"/>
  <c r="E117" i="1"/>
  <c r="M116" i="1"/>
  <c r="C117" i="1" l="1"/>
  <c r="O117" i="1"/>
  <c r="E118" i="1"/>
  <c r="M117" i="1"/>
  <c r="C118" i="1" l="1"/>
  <c r="O118" i="1"/>
  <c r="E119" i="1"/>
  <c r="M118" i="1"/>
  <c r="C119" i="1" l="1"/>
  <c r="O119" i="1"/>
  <c r="E120" i="1"/>
  <c r="M119" i="1"/>
  <c r="C120" i="1" l="1"/>
  <c r="O120" i="1"/>
  <c r="E121" i="1"/>
  <c r="M120" i="1"/>
  <c r="C121" i="1" l="1"/>
  <c r="O121" i="1"/>
  <c r="E122" i="1"/>
  <c r="M121" i="1"/>
  <c r="C122" i="1" l="1"/>
  <c r="O122" i="1"/>
  <c r="E123" i="1"/>
  <c r="M122" i="1"/>
  <c r="C123" i="1" l="1"/>
  <c r="O123" i="1"/>
  <c r="E124" i="1"/>
  <c r="M123" i="1"/>
  <c r="C124" i="1" l="1"/>
  <c r="O124" i="1"/>
  <c r="E125" i="1"/>
  <c r="M124" i="1"/>
  <c r="C125" i="1" l="1"/>
  <c r="O125" i="1"/>
  <c r="E126" i="1"/>
  <c r="M125" i="1"/>
  <c r="C126" i="1" l="1"/>
  <c r="O126" i="1"/>
  <c r="E127" i="1"/>
  <c r="M126" i="1"/>
  <c r="C127" i="1" l="1"/>
  <c r="O127" i="1"/>
  <c r="E128" i="1"/>
  <c r="M127" i="1"/>
  <c r="C128" i="1" l="1"/>
  <c r="M128" i="1" s="1"/>
  <c r="O128" i="1"/>
  <c r="E129" i="1"/>
  <c r="C129" i="1" l="1"/>
  <c r="O129" i="1"/>
  <c r="E130" i="1"/>
  <c r="M129" i="1"/>
  <c r="C130" i="1" l="1"/>
  <c r="O130" i="1"/>
  <c r="E131" i="1"/>
  <c r="M130" i="1"/>
  <c r="C131" i="1" l="1"/>
  <c r="O131" i="1"/>
  <c r="E132" i="1"/>
  <c r="M131" i="1"/>
  <c r="C132" i="1" l="1"/>
  <c r="O132" i="1"/>
  <c r="E133" i="1"/>
  <c r="M132" i="1"/>
  <c r="C133" i="1" l="1"/>
  <c r="O133" i="1"/>
  <c r="E134" i="1"/>
  <c r="M133" i="1"/>
  <c r="C134" i="1" l="1"/>
  <c r="O134" i="1"/>
  <c r="E135" i="1"/>
  <c r="M134" i="1"/>
  <c r="C135" i="1" l="1"/>
  <c r="O135" i="1"/>
  <c r="E136" i="1"/>
  <c r="M135" i="1"/>
  <c r="C136" i="1" l="1"/>
  <c r="O136" i="1"/>
  <c r="E137" i="1"/>
  <c r="M136" i="1"/>
  <c r="C137" i="1" l="1"/>
  <c r="O137" i="1"/>
  <c r="E138" i="1"/>
  <c r="M137" i="1"/>
  <c r="C138" i="1" l="1"/>
  <c r="O138" i="1"/>
  <c r="E139" i="1"/>
  <c r="M138" i="1"/>
  <c r="C139" i="1" l="1"/>
  <c r="O139" i="1"/>
  <c r="E140" i="1"/>
  <c r="M139" i="1"/>
  <c r="C140" i="1" l="1"/>
  <c r="O140" i="1"/>
  <c r="E141" i="1"/>
  <c r="M140" i="1"/>
  <c r="C141" i="1" l="1"/>
  <c r="O141" i="1"/>
  <c r="E142" i="1"/>
  <c r="M141" i="1"/>
  <c r="C142" i="1" l="1"/>
  <c r="O142" i="1"/>
  <c r="E143" i="1"/>
  <c r="M142" i="1"/>
  <c r="C143" i="1" l="1"/>
  <c r="O143" i="1"/>
  <c r="E144" i="1"/>
  <c r="M143" i="1"/>
  <c r="C144" i="1" l="1"/>
  <c r="M144" i="1" s="1"/>
  <c r="O144" i="1"/>
  <c r="E145" i="1"/>
  <c r="C145" i="1" l="1"/>
  <c r="O145" i="1"/>
  <c r="E146" i="1"/>
  <c r="M145" i="1"/>
  <c r="C146" i="1" l="1"/>
  <c r="O146" i="1"/>
  <c r="E147" i="1"/>
  <c r="M146" i="1"/>
  <c r="C147" i="1" l="1"/>
  <c r="O147" i="1"/>
  <c r="E148" i="1"/>
  <c r="M147" i="1"/>
  <c r="C148" i="1" l="1"/>
  <c r="O148" i="1"/>
  <c r="E149" i="1"/>
  <c r="M148" i="1"/>
  <c r="C149" i="1" l="1"/>
  <c r="O149" i="1"/>
  <c r="E150" i="1"/>
  <c r="M149" i="1"/>
  <c r="C150" i="1" l="1"/>
  <c r="O150" i="1"/>
  <c r="E151" i="1"/>
  <c r="M150" i="1"/>
  <c r="C151" i="1" l="1"/>
  <c r="O151" i="1"/>
  <c r="E152" i="1"/>
  <c r="M151" i="1"/>
  <c r="C152" i="1" l="1"/>
  <c r="O152" i="1"/>
  <c r="E153" i="1"/>
  <c r="M152" i="1"/>
  <c r="C153" i="1" l="1"/>
  <c r="O153" i="1"/>
  <c r="E154" i="1"/>
  <c r="M153" i="1"/>
  <c r="C154" i="1" l="1"/>
  <c r="O154" i="1"/>
  <c r="E155" i="1"/>
  <c r="M154" i="1"/>
  <c r="C155" i="1" l="1"/>
  <c r="O155" i="1"/>
  <c r="E156" i="1"/>
  <c r="M155" i="1"/>
  <c r="C156" i="1" l="1"/>
  <c r="O156" i="1"/>
  <c r="E157" i="1"/>
  <c r="M156" i="1"/>
  <c r="C157" i="1" l="1"/>
  <c r="O157" i="1"/>
  <c r="E158" i="1"/>
  <c r="M157" i="1"/>
  <c r="C158" i="1" l="1"/>
  <c r="O158" i="1"/>
  <c r="E159" i="1"/>
  <c r="M158" i="1"/>
  <c r="C159" i="1" l="1"/>
  <c r="M159" i="1" s="1"/>
  <c r="O159" i="1"/>
  <c r="E160" i="1"/>
  <c r="C160" i="1" l="1"/>
  <c r="O160" i="1"/>
  <c r="E161" i="1"/>
  <c r="M160" i="1"/>
  <c r="C161" i="1" l="1"/>
  <c r="O161" i="1"/>
  <c r="E162" i="1"/>
  <c r="M161" i="1"/>
  <c r="C162" i="1" l="1"/>
  <c r="O162" i="1"/>
  <c r="E163" i="1"/>
  <c r="M162" i="1"/>
  <c r="C163" i="1" l="1"/>
  <c r="O163" i="1"/>
  <c r="E164" i="1"/>
  <c r="M163" i="1"/>
  <c r="C164" i="1" l="1"/>
  <c r="O164" i="1"/>
  <c r="E165" i="1"/>
  <c r="M164" i="1"/>
  <c r="C165" i="1" l="1"/>
  <c r="O165" i="1"/>
  <c r="E166" i="1"/>
  <c r="M165" i="1"/>
  <c r="C166" i="1" l="1"/>
  <c r="O166" i="1"/>
  <c r="E167" i="1"/>
  <c r="M166" i="1"/>
  <c r="C167" i="1" l="1"/>
  <c r="O167" i="1"/>
  <c r="E168" i="1"/>
  <c r="M167" i="1"/>
  <c r="C168" i="1" l="1"/>
  <c r="O168" i="1"/>
  <c r="E169" i="1"/>
  <c r="M168" i="1"/>
  <c r="C169" i="1" l="1"/>
  <c r="O169" i="1"/>
  <c r="E170" i="1"/>
  <c r="M169" i="1"/>
  <c r="C170" i="1" l="1"/>
  <c r="O170" i="1"/>
  <c r="E171" i="1"/>
  <c r="M170" i="1"/>
  <c r="C171" i="1" l="1"/>
  <c r="O171" i="1"/>
  <c r="E172" i="1"/>
  <c r="M171" i="1"/>
  <c r="C172" i="1" l="1"/>
  <c r="O172" i="1"/>
  <c r="E173" i="1"/>
  <c r="M172" i="1"/>
  <c r="C173" i="1" l="1"/>
  <c r="O173" i="1"/>
  <c r="E174" i="1"/>
  <c r="M173" i="1"/>
  <c r="C174" i="1" l="1"/>
  <c r="O174" i="1"/>
  <c r="E175" i="1"/>
  <c r="M174" i="1"/>
  <c r="C175" i="1" l="1"/>
  <c r="O175" i="1"/>
  <c r="E176" i="1"/>
  <c r="M175" i="1"/>
  <c r="C176" i="1" l="1"/>
  <c r="O176" i="1"/>
  <c r="E177" i="1"/>
  <c r="M176" i="1"/>
  <c r="C177" i="1" l="1"/>
  <c r="O177" i="1"/>
  <c r="E178" i="1"/>
  <c r="M177" i="1"/>
  <c r="C178" i="1" l="1"/>
  <c r="O178" i="1"/>
  <c r="E179" i="1"/>
  <c r="M178" i="1"/>
  <c r="C179" i="1" l="1"/>
  <c r="O179" i="1"/>
  <c r="E180" i="1"/>
  <c r="M179" i="1"/>
  <c r="C180" i="1" l="1"/>
  <c r="O180" i="1"/>
  <c r="E181" i="1"/>
  <c r="M180" i="1"/>
  <c r="C181" i="1" l="1"/>
  <c r="O181" i="1"/>
  <c r="E182" i="1"/>
  <c r="M181" i="1"/>
  <c r="C182" i="1" l="1"/>
  <c r="O182" i="1"/>
  <c r="E183" i="1"/>
  <c r="M182" i="1"/>
  <c r="C183" i="1" l="1"/>
  <c r="O183" i="1"/>
  <c r="E184" i="1"/>
  <c r="M183" i="1"/>
  <c r="C184" i="1" l="1"/>
  <c r="O184" i="1"/>
  <c r="E185" i="1"/>
  <c r="M184" i="1"/>
  <c r="C185" i="1" l="1"/>
  <c r="O185" i="1"/>
  <c r="E186" i="1"/>
  <c r="M185" i="1"/>
  <c r="C186" i="1" l="1"/>
  <c r="O186" i="1"/>
  <c r="E187" i="1"/>
  <c r="M186" i="1"/>
  <c r="C187" i="1" l="1"/>
  <c r="O187" i="1"/>
  <c r="E188" i="1"/>
  <c r="M187" i="1"/>
  <c r="C188" i="1" l="1"/>
  <c r="O188" i="1"/>
  <c r="E189" i="1"/>
  <c r="M188" i="1"/>
  <c r="C189" i="1" l="1"/>
  <c r="M189" i="1" s="1"/>
  <c r="O189" i="1"/>
  <c r="E190" i="1"/>
  <c r="C190" i="1" l="1"/>
  <c r="O190" i="1"/>
  <c r="E191" i="1"/>
  <c r="M190" i="1"/>
  <c r="C191" i="1" l="1"/>
  <c r="O191" i="1"/>
  <c r="E192" i="1"/>
  <c r="M191" i="1"/>
  <c r="M42" i="2" l="1"/>
  <c r="O192" i="1"/>
  <c r="C192" i="1"/>
  <c r="G8" i="1"/>
  <c r="E193" i="1"/>
  <c r="M4" i="2"/>
  <c r="M192" i="1"/>
  <c r="C193" i="1" l="1"/>
  <c r="O193" i="1"/>
  <c r="E194" i="1"/>
  <c r="M193" i="1"/>
  <c r="C194" i="1" l="1"/>
  <c r="O194" i="1"/>
  <c r="E195" i="1"/>
  <c r="M194" i="1"/>
  <c r="C195" i="1" l="1"/>
  <c r="O195" i="1"/>
  <c r="E196" i="1"/>
  <c r="M195" i="1"/>
  <c r="C196" i="1" l="1"/>
  <c r="O196" i="1"/>
  <c r="E197" i="1"/>
  <c r="M196" i="1"/>
  <c r="C197" i="1" l="1"/>
  <c r="O197" i="1"/>
  <c r="E198" i="1"/>
  <c r="M197" i="1"/>
  <c r="C198" i="1" l="1"/>
  <c r="O198" i="1"/>
  <c r="E199" i="1"/>
  <c r="M198" i="1"/>
  <c r="C199" i="1" l="1"/>
  <c r="O199" i="1"/>
  <c r="E200" i="1"/>
  <c r="M199" i="1"/>
  <c r="C200" i="1" l="1"/>
  <c r="O200" i="1"/>
  <c r="E201" i="1"/>
  <c r="M200" i="1"/>
  <c r="C201" i="1" l="1"/>
  <c r="O201" i="1"/>
  <c r="E202" i="1"/>
  <c r="M201" i="1"/>
  <c r="C202" i="1" l="1"/>
  <c r="O202" i="1"/>
  <c r="E203" i="1"/>
  <c r="M202" i="1"/>
  <c r="C203" i="1" l="1"/>
  <c r="O203" i="1"/>
  <c r="E204" i="1"/>
  <c r="M203" i="1"/>
  <c r="C204" i="1" l="1"/>
  <c r="O204" i="1"/>
  <c r="E205" i="1"/>
  <c r="M204" i="1"/>
  <c r="C205" i="1" l="1"/>
  <c r="M205" i="1" s="1"/>
  <c r="O205" i="1"/>
  <c r="E206" i="1"/>
  <c r="C206" i="1" l="1"/>
  <c r="O206" i="1"/>
  <c r="E207" i="1"/>
  <c r="M206" i="1"/>
  <c r="C207" i="1" l="1"/>
  <c r="O207" i="1"/>
  <c r="E208" i="1"/>
  <c r="M207" i="1"/>
  <c r="C208" i="1" l="1"/>
  <c r="O208" i="1"/>
  <c r="E209" i="1"/>
  <c r="M208" i="1"/>
  <c r="C209" i="1" l="1"/>
  <c r="O209" i="1"/>
  <c r="E210" i="1"/>
  <c r="M209" i="1"/>
  <c r="C210" i="1" l="1"/>
  <c r="O210" i="1"/>
  <c r="E211" i="1"/>
  <c r="M210" i="1"/>
  <c r="C211" i="1" l="1"/>
  <c r="O211" i="1"/>
  <c r="E212" i="1"/>
  <c r="M211" i="1"/>
  <c r="C212" i="1" l="1"/>
  <c r="O212" i="1"/>
  <c r="E213" i="1"/>
  <c r="M212" i="1"/>
  <c r="C213" i="1" l="1"/>
  <c r="O213" i="1"/>
  <c r="E214" i="1"/>
  <c r="M213" i="1"/>
  <c r="C214" i="1" l="1"/>
  <c r="O214" i="1"/>
  <c r="E215" i="1"/>
  <c r="M214" i="1"/>
  <c r="C215" i="1" l="1"/>
  <c r="O215" i="1"/>
  <c r="E216" i="1"/>
  <c r="M215" i="1"/>
  <c r="C216" i="1" l="1"/>
  <c r="O216" i="1"/>
  <c r="E217" i="1"/>
  <c r="M216" i="1"/>
  <c r="C217" i="1" l="1"/>
  <c r="O217" i="1"/>
  <c r="E218" i="1"/>
  <c r="M217" i="1"/>
  <c r="C218" i="1" l="1"/>
  <c r="O218" i="1"/>
  <c r="E219" i="1"/>
  <c r="M218" i="1"/>
  <c r="C219" i="1" l="1"/>
  <c r="O219" i="1"/>
  <c r="E220" i="1"/>
  <c r="M219" i="1"/>
  <c r="C220" i="1" l="1"/>
  <c r="M220" i="1" s="1"/>
  <c r="O220" i="1"/>
  <c r="E221" i="1"/>
  <c r="C221" i="1" l="1"/>
  <c r="O221" i="1"/>
  <c r="E222" i="1"/>
  <c r="M221" i="1"/>
  <c r="C222" i="1" l="1"/>
  <c r="O222" i="1"/>
  <c r="E223" i="1"/>
  <c r="M222" i="1"/>
  <c r="C223" i="1" l="1"/>
  <c r="O223" i="1"/>
  <c r="E224" i="1"/>
  <c r="M223" i="1"/>
  <c r="C224" i="1" l="1"/>
  <c r="O224" i="1"/>
  <c r="E225" i="1"/>
  <c r="M224" i="1"/>
  <c r="C225" i="1" l="1"/>
  <c r="O225" i="1"/>
  <c r="E226" i="1"/>
  <c r="M225" i="1"/>
  <c r="C226" i="1" l="1"/>
  <c r="O226" i="1"/>
  <c r="E227" i="1"/>
  <c r="M226" i="1"/>
  <c r="C227" i="1" l="1"/>
  <c r="O227" i="1"/>
  <c r="E228" i="1"/>
  <c r="M227" i="1"/>
  <c r="C228" i="1" l="1"/>
  <c r="O228" i="1"/>
  <c r="E229" i="1"/>
  <c r="M228" i="1"/>
  <c r="C229" i="1" l="1"/>
  <c r="O229" i="1"/>
  <c r="E230" i="1"/>
  <c r="M229" i="1"/>
  <c r="C230" i="1" l="1"/>
  <c r="O230" i="1"/>
  <c r="E231" i="1"/>
  <c r="M230" i="1"/>
  <c r="C231" i="1" l="1"/>
  <c r="O231" i="1"/>
  <c r="E232" i="1"/>
  <c r="M231" i="1"/>
  <c r="C232" i="1" l="1"/>
  <c r="O232" i="1"/>
  <c r="E233" i="1"/>
  <c r="M232" i="1"/>
  <c r="C233" i="1" l="1"/>
  <c r="O233" i="1"/>
  <c r="E234" i="1"/>
  <c r="M233" i="1"/>
  <c r="C234" i="1" l="1"/>
  <c r="O234" i="1"/>
  <c r="E235" i="1"/>
  <c r="M234" i="1"/>
  <c r="C235" i="1" l="1"/>
  <c r="O235" i="1"/>
  <c r="E236" i="1"/>
  <c r="M235" i="1"/>
  <c r="C236" i="1" l="1"/>
  <c r="M236" i="1" s="1"/>
  <c r="O236" i="1"/>
  <c r="E237" i="1"/>
  <c r="C237" i="1" l="1"/>
  <c r="O237" i="1"/>
  <c r="E238" i="1"/>
  <c r="M237" i="1"/>
  <c r="C238" i="1" l="1"/>
  <c r="O238" i="1"/>
  <c r="E239" i="1"/>
  <c r="M238" i="1"/>
  <c r="C239" i="1" l="1"/>
  <c r="O239" i="1"/>
  <c r="E240" i="1"/>
  <c r="M239" i="1"/>
  <c r="C240" i="1" l="1"/>
  <c r="O240" i="1"/>
  <c r="E241" i="1"/>
  <c r="M240" i="1"/>
  <c r="C241" i="1" l="1"/>
  <c r="O241" i="1"/>
  <c r="E242" i="1"/>
  <c r="M241" i="1"/>
  <c r="C242" i="1" l="1"/>
  <c r="O242" i="1"/>
  <c r="E243" i="1"/>
  <c r="M242" i="1"/>
  <c r="C243" i="1" l="1"/>
  <c r="O243" i="1"/>
  <c r="E244" i="1"/>
  <c r="M243" i="1"/>
  <c r="C244" i="1" l="1"/>
  <c r="O244" i="1"/>
  <c r="E245" i="1"/>
  <c r="M244" i="1"/>
  <c r="C245" i="1" l="1"/>
  <c r="O245" i="1"/>
  <c r="E246" i="1"/>
  <c r="M245" i="1"/>
  <c r="C246" i="1" l="1"/>
  <c r="O246" i="1"/>
  <c r="E247" i="1"/>
  <c r="M246" i="1"/>
  <c r="C247" i="1" l="1"/>
  <c r="O247" i="1"/>
  <c r="E248" i="1"/>
  <c r="M247" i="1"/>
  <c r="C248" i="1" l="1"/>
  <c r="O248" i="1"/>
  <c r="E249" i="1"/>
  <c r="M248" i="1"/>
  <c r="C249" i="1" l="1"/>
  <c r="O249" i="1"/>
  <c r="E250" i="1"/>
  <c r="M249" i="1"/>
  <c r="C250" i="1" l="1"/>
  <c r="M250" i="1" s="1"/>
  <c r="O250" i="1"/>
  <c r="E251" i="1"/>
  <c r="C251" i="1" l="1"/>
  <c r="O251" i="1"/>
  <c r="E252" i="1"/>
  <c r="M251" i="1"/>
  <c r="C252" i="1" l="1"/>
  <c r="O252" i="1"/>
  <c r="E253" i="1"/>
  <c r="M252" i="1"/>
  <c r="C253" i="1" l="1"/>
  <c r="O253" i="1"/>
  <c r="E254" i="1"/>
  <c r="M253" i="1"/>
  <c r="C254" i="1" l="1"/>
  <c r="O254" i="1"/>
  <c r="E255" i="1"/>
  <c r="M254" i="1"/>
  <c r="C255" i="1" l="1"/>
  <c r="O255" i="1"/>
  <c r="E256" i="1"/>
  <c r="M255" i="1"/>
  <c r="C256" i="1" l="1"/>
  <c r="O256" i="1"/>
  <c r="E257" i="1"/>
  <c r="M256" i="1"/>
  <c r="C257" i="1" l="1"/>
  <c r="O257" i="1"/>
  <c r="E258" i="1"/>
  <c r="M257" i="1"/>
  <c r="C258" i="1" l="1"/>
  <c r="O258" i="1"/>
  <c r="E259" i="1"/>
  <c r="M258" i="1"/>
  <c r="M259" i="1" l="1"/>
  <c r="E260" i="1"/>
  <c r="C259" i="1"/>
  <c r="O259" i="1"/>
  <c r="C260" i="1" l="1"/>
  <c r="O260" i="1"/>
  <c r="E261" i="1"/>
  <c r="M260" i="1"/>
  <c r="M261" i="1" l="1"/>
  <c r="E262" i="1"/>
  <c r="C261" i="1"/>
  <c r="O261" i="1"/>
  <c r="C262" i="1" l="1"/>
  <c r="O262" i="1"/>
  <c r="E263" i="1"/>
  <c r="M262" i="1"/>
  <c r="M263" i="1" l="1"/>
  <c r="E264" i="1"/>
  <c r="C263" i="1"/>
  <c r="O263" i="1"/>
  <c r="C264" i="1" l="1"/>
  <c r="O264" i="1"/>
  <c r="E265" i="1"/>
  <c r="M264" i="1"/>
  <c r="M265" i="1" l="1"/>
  <c r="E266" i="1"/>
  <c r="C265" i="1"/>
  <c r="O265" i="1"/>
  <c r="C266" i="1" l="1"/>
  <c r="O266" i="1"/>
  <c r="E267" i="1"/>
  <c r="M266" i="1"/>
  <c r="M267" i="1" l="1"/>
  <c r="E268" i="1"/>
  <c r="C267" i="1"/>
  <c r="O267" i="1"/>
  <c r="C268" i="1" l="1"/>
  <c r="O268" i="1"/>
  <c r="E269" i="1"/>
  <c r="M268" i="1"/>
  <c r="M269" i="1" l="1"/>
  <c r="E270" i="1"/>
  <c r="C269" i="1"/>
  <c r="O269" i="1"/>
  <c r="C270" i="1" l="1"/>
  <c r="O270" i="1"/>
  <c r="E271" i="1"/>
  <c r="M270" i="1"/>
  <c r="M271" i="1" l="1"/>
  <c r="E272" i="1"/>
  <c r="C271" i="1"/>
  <c r="O271" i="1"/>
  <c r="C272" i="1" l="1"/>
  <c r="O272" i="1"/>
  <c r="E273" i="1"/>
  <c r="M272" i="1"/>
  <c r="M273" i="1" l="1"/>
  <c r="E274" i="1"/>
  <c r="C273" i="1"/>
  <c r="O273" i="1"/>
  <c r="C274" i="1" l="1"/>
  <c r="O274" i="1"/>
  <c r="E275" i="1"/>
  <c r="M274" i="1"/>
  <c r="M275" i="1" l="1"/>
  <c r="E276" i="1"/>
  <c r="C275" i="1"/>
  <c r="O275" i="1"/>
  <c r="C276" i="1" l="1"/>
  <c r="O276" i="1"/>
  <c r="E277" i="1"/>
  <c r="M276" i="1"/>
  <c r="M277" i="1" l="1"/>
  <c r="E278" i="1"/>
  <c r="C277" i="1"/>
  <c r="O277" i="1"/>
  <c r="C278" i="1" l="1"/>
  <c r="O278" i="1"/>
  <c r="E279" i="1"/>
  <c r="M278" i="1"/>
  <c r="M279" i="1" l="1"/>
  <c r="E280" i="1"/>
  <c r="C279" i="1"/>
  <c r="O279" i="1"/>
  <c r="C280" i="1" l="1"/>
  <c r="O280" i="1"/>
  <c r="E281" i="1"/>
  <c r="M280" i="1"/>
  <c r="E282" i="1" l="1"/>
  <c r="C281" i="1"/>
  <c r="M281" i="1" s="1"/>
  <c r="O281" i="1"/>
  <c r="C282" i="1" l="1"/>
  <c r="O282" i="1"/>
  <c r="E283" i="1"/>
  <c r="M282" i="1"/>
  <c r="M283" i="1" l="1"/>
  <c r="E284" i="1"/>
  <c r="C283" i="1"/>
  <c r="O283" i="1"/>
  <c r="C284" i="1" l="1"/>
  <c r="O284" i="1"/>
  <c r="E285" i="1"/>
  <c r="M284" i="1"/>
  <c r="M285" i="1" l="1"/>
  <c r="E286" i="1"/>
  <c r="C285" i="1"/>
  <c r="O285" i="1"/>
  <c r="C286" i="1" l="1"/>
  <c r="O286" i="1"/>
  <c r="E287" i="1"/>
  <c r="M286" i="1"/>
  <c r="M287" i="1" l="1"/>
  <c r="E288" i="1"/>
  <c r="C287" i="1"/>
  <c r="O287" i="1"/>
  <c r="C288" i="1" l="1"/>
  <c r="O288" i="1"/>
  <c r="E289" i="1"/>
  <c r="M288" i="1"/>
  <c r="M289" i="1" l="1"/>
  <c r="E290" i="1"/>
  <c r="C289" i="1"/>
  <c r="O289" i="1"/>
  <c r="C290" i="1" l="1"/>
  <c r="O290" i="1"/>
  <c r="E291" i="1"/>
  <c r="M290" i="1"/>
  <c r="M291" i="1" l="1"/>
  <c r="E292" i="1"/>
  <c r="C291" i="1"/>
  <c r="O291" i="1"/>
  <c r="C292" i="1" l="1"/>
  <c r="O292" i="1"/>
  <c r="E293" i="1"/>
  <c r="M292" i="1"/>
  <c r="M293" i="1" l="1"/>
  <c r="E294" i="1"/>
  <c r="C293" i="1"/>
  <c r="O293" i="1"/>
  <c r="C294" i="1" l="1"/>
  <c r="O294" i="1"/>
  <c r="E295" i="1"/>
  <c r="M294" i="1"/>
  <c r="M295" i="1" l="1"/>
  <c r="E296" i="1"/>
  <c r="C295" i="1"/>
  <c r="O295" i="1"/>
  <c r="C296" i="1" l="1"/>
  <c r="O296" i="1"/>
  <c r="E297" i="1"/>
  <c r="M296" i="1"/>
  <c r="E298" i="1" l="1"/>
  <c r="C297" i="1"/>
  <c r="M297" i="1" s="1"/>
  <c r="O297" i="1"/>
  <c r="C298" i="1" l="1"/>
  <c r="O298" i="1"/>
  <c r="E299" i="1"/>
  <c r="M298" i="1"/>
  <c r="M299" i="1" l="1"/>
  <c r="E300" i="1"/>
  <c r="C299" i="1"/>
  <c r="O299" i="1"/>
  <c r="C300" i="1" l="1"/>
  <c r="O300" i="1"/>
  <c r="E301" i="1"/>
  <c r="M300" i="1"/>
  <c r="M301" i="1" l="1"/>
  <c r="E302" i="1"/>
  <c r="C301" i="1"/>
  <c r="O301" i="1"/>
  <c r="C302" i="1" l="1"/>
  <c r="O302" i="1"/>
  <c r="E303" i="1"/>
  <c r="M302" i="1"/>
  <c r="M303" i="1" l="1"/>
  <c r="E304" i="1"/>
  <c r="C303" i="1"/>
  <c r="O303" i="1"/>
  <c r="C304" i="1" l="1"/>
  <c r="O304" i="1"/>
  <c r="E305" i="1"/>
  <c r="M304" i="1"/>
  <c r="M305" i="1" l="1"/>
  <c r="E306" i="1"/>
  <c r="C305" i="1"/>
  <c r="O305" i="1"/>
  <c r="C306" i="1" l="1"/>
  <c r="O306" i="1"/>
  <c r="E307" i="1"/>
  <c r="M306" i="1"/>
  <c r="M307" i="1" l="1"/>
  <c r="E308" i="1"/>
  <c r="C307" i="1"/>
  <c r="O307" i="1"/>
  <c r="C308" i="1" l="1"/>
  <c r="O308" i="1"/>
  <c r="E309" i="1"/>
  <c r="M308" i="1"/>
  <c r="M309" i="1" l="1"/>
  <c r="E310" i="1"/>
  <c r="C309" i="1"/>
  <c r="O309" i="1"/>
  <c r="C310" i="1" l="1"/>
  <c r="O310" i="1"/>
  <c r="E311" i="1"/>
  <c r="M310" i="1"/>
  <c r="M311" i="1" l="1"/>
  <c r="E312" i="1"/>
  <c r="C311" i="1"/>
  <c r="O311" i="1"/>
  <c r="C312" i="1" l="1"/>
  <c r="M312" i="1" s="1"/>
  <c r="O312" i="1"/>
  <c r="E313" i="1"/>
  <c r="M313" i="1" l="1"/>
  <c r="E314" i="1"/>
  <c r="C313" i="1"/>
  <c r="O313" i="1"/>
  <c r="C314" i="1" l="1"/>
  <c r="O314" i="1"/>
  <c r="E315" i="1"/>
  <c r="M314" i="1"/>
  <c r="M315" i="1" l="1"/>
  <c r="E316" i="1"/>
  <c r="C315" i="1"/>
  <c r="O315" i="1"/>
  <c r="C316" i="1" l="1"/>
  <c r="O316" i="1"/>
  <c r="E317" i="1"/>
  <c r="M316" i="1"/>
  <c r="M317" i="1" l="1"/>
  <c r="E318" i="1"/>
  <c r="C317" i="1"/>
  <c r="O317" i="1"/>
  <c r="C318" i="1" l="1"/>
  <c r="O318" i="1"/>
  <c r="E319" i="1"/>
  <c r="M318" i="1"/>
  <c r="M319" i="1" l="1"/>
  <c r="E320" i="1"/>
  <c r="C319" i="1"/>
  <c r="O319" i="1"/>
  <c r="C320" i="1" l="1"/>
  <c r="O320" i="1"/>
  <c r="E321" i="1"/>
  <c r="M320" i="1"/>
  <c r="M321" i="1" l="1"/>
  <c r="E322" i="1"/>
  <c r="C321" i="1"/>
  <c r="O321" i="1"/>
  <c r="C322" i="1" l="1"/>
  <c r="O322" i="1"/>
  <c r="E323" i="1"/>
  <c r="M322" i="1"/>
  <c r="M323" i="1" l="1"/>
  <c r="E324" i="1"/>
  <c r="C323" i="1"/>
  <c r="O323" i="1"/>
  <c r="C324" i="1" l="1"/>
  <c r="O324" i="1"/>
  <c r="E325" i="1"/>
  <c r="M324" i="1"/>
  <c r="M325" i="1" l="1"/>
  <c r="E326" i="1"/>
  <c r="C325" i="1"/>
  <c r="O325" i="1"/>
  <c r="C326" i="1" l="1"/>
  <c r="O326" i="1"/>
  <c r="E327" i="1"/>
  <c r="M326" i="1"/>
  <c r="E328" i="1" l="1"/>
  <c r="C327" i="1"/>
  <c r="M327" i="1" s="1"/>
  <c r="O327" i="1"/>
  <c r="C328" i="1" l="1"/>
  <c r="O328" i="1"/>
  <c r="E329" i="1"/>
  <c r="M328" i="1"/>
  <c r="M329" i="1" l="1"/>
  <c r="E330" i="1"/>
  <c r="C329" i="1"/>
  <c r="O329" i="1"/>
  <c r="C330" i="1" l="1"/>
  <c r="O330" i="1"/>
  <c r="E331" i="1"/>
  <c r="M330" i="1"/>
  <c r="M331" i="1" l="1"/>
  <c r="E332" i="1"/>
  <c r="C331" i="1"/>
  <c r="O331" i="1"/>
  <c r="C332" i="1" l="1"/>
  <c r="O332" i="1"/>
  <c r="E333" i="1"/>
  <c r="M332" i="1"/>
  <c r="M333" i="1" l="1"/>
  <c r="E334" i="1"/>
  <c r="C333" i="1"/>
  <c r="O333" i="1"/>
  <c r="C334" i="1" l="1"/>
  <c r="O334" i="1"/>
  <c r="E335" i="1"/>
  <c r="M334" i="1"/>
  <c r="M335" i="1" l="1"/>
  <c r="E336" i="1"/>
  <c r="C335" i="1"/>
  <c r="O335" i="1"/>
  <c r="C336" i="1" l="1"/>
  <c r="O336" i="1"/>
  <c r="E337" i="1"/>
  <c r="M336" i="1"/>
  <c r="M337" i="1" l="1"/>
  <c r="E338" i="1"/>
  <c r="C337" i="1"/>
  <c r="O337" i="1"/>
  <c r="C338" i="1" l="1"/>
  <c r="O338" i="1"/>
  <c r="E339" i="1"/>
  <c r="M338" i="1"/>
  <c r="M339" i="1" l="1"/>
  <c r="E340" i="1"/>
  <c r="C339" i="1"/>
  <c r="O339" i="1"/>
  <c r="C340" i="1" l="1"/>
  <c r="M340" i="1" s="1"/>
  <c r="O340" i="1"/>
  <c r="E341" i="1"/>
  <c r="M341" i="1" l="1"/>
  <c r="E342" i="1"/>
  <c r="C341" i="1"/>
  <c r="O341" i="1"/>
  <c r="C342" i="1" l="1"/>
  <c r="O342" i="1"/>
  <c r="E343" i="1"/>
  <c r="M342" i="1"/>
  <c r="M343" i="1" l="1"/>
  <c r="E344" i="1"/>
  <c r="C343" i="1"/>
  <c r="O343" i="1"/>
  <c r="C344" i="1" l="1"/>
  <c r="O344" i="1"/>
  <c r="E345" i="1"/>
  <c r="M344" i="1"/>
  <c r="M345" i="1" l="1"/>
  <c r="E346" i="1"/>
  <c r="C345" i="1"/>
  <c r="O345" i="1"/>
  <c r="C346" i="1" l="1"/>
  <c r="O346" i="1"/>
  <c r="E347" i="1"/>
  <c r="M346" i="1"/>
  <c r="M347" i="1" l="1"/>
  <c r="E348" i="1"/>
  <c r="C347" i="1"/>
  <c r="O347" i="1"/>
  <c r="C348" i="1" l="1"/>
  <c r="O348" i="1"/>
  <c r="E349" i="1"/>
  <c r="M348" i="1"/>
  <c r="M349" i="1" l="1"/>
  <c r="E350" i="1"/>
  <c r="C349" i="1"/>
  <c r="O349" i="1"/>
  <c r="C350" i="1" l="1"/>
  <c r="O350" i="1"/>
  <c r="E351" i="1"/>
  <c r="M350" i="1"/>
  <c r="M351" i="1" l="1"/>
  <c r="E352" i="1"/>
  <c r="C351" i="1"/>
  <c r="O351" i="1"/>
  <c r="C352" i="1" l="1"/>
  <c r="O352" i="1"/>
  <c r="E353" i="1"/>
  <c r="M352" i="1"/>
  <c r="M353" i="1" l="1"/>
  <c r="E354" i="1"/>
  <c r="C353" i="1"/>
  <c r="O353" i="1"/>
  <c r="C354" i="1" l="1"/>
  <c r="O354" i="1"/>
  <c r="E355" i="1"/>
  <c r="M354" i="1"/>
  <c r="M355" i="1" l="1"/>
  <c r="E356" i="1"/>
  <c r="C355" i="1"/>
  <c r="O355" i="1"/>
  <c r="C356" i="1" l="1"/>
  <c r="O356" i="1"/>
  <c r="E357" i="1"/>
  <c r="M356" i="1"/>
  <c r="M357" i="1" l="1"/>
  <c r="E358" i="1"/>
  <c r="C357" i="1"/>
  <c r="O357" i="1"/>
  <c r="C358" i="1" l="1"/>
  <c r="O358" i="1"/>
  <c r="E359" i="1"/>
  <c r="M358" i="1"/>
  <c r="M359" i="1" l="1"/>
  <c r="E360" i="1"/>
  <c r="C359" i="1"/>
  <c r="O359" i="1"/>
  <c r="C360" i="1" l="1"/>
  <c r="O360" i="1"/>
  <c r="E361" i="1"/>
  <c r="M360" i="1"/>
  <c r="M361" i="1" l="1"/>
  <c r="E362" i="1"/>
  <c r="C361" i="1"/>
  <c r="O361" i="1"/>
  <c r="C362" i="1" l="1"/>
  <c r="O362" i="1"/>
  <c r="E363" i="1"/>
  <c r="M362" i="1"/>
  <c r="M363" i="1" l="1"/>
  <c r="E364" i="1"/>
  <c r="C363" i="1"/>
  <c r="O363" i="1"/>
  <c r="C364" i="1" l="1"/>
  <c r="O364" i="1"/>
  <c r="E365" i="1"/>
  <c r="M364" i="1"/>
  <c r="M365" i="1" l="1"/>
  <c r="E366" i="1"/>
  <c r="C365" i="1"/>
  <c r="O365" i="1"/>
  <c r="C366" i="1" l="1"/>
  <c r="O366" i="1"/>
  <c r="E367" i="1"/>
  <c r="M366" i="1"/>
  <c r="M367" i="1" l="1"/>
  <c r="E368" i="1"/>
  <c r="C367" i="1"/>
  <c r="O367" i="1"/>
  <c r="C368" i="1" l="1"/>
  <c r="O368" i="1"/>
  <c r="E369" i="1"/>
  <c r="M368" i="1"/>
  <c r="M369" i="1" l="1"/>
  <c r="E370" i="1"/>
  <c r="C369" i="1"/>
  <c r="O369" i="1"/>
  <c r="C370" i="1" l="1"/>
  <c r="O370" i="1"/>
  <c r="E371" i="1"/>
  <c r="M370" i="1"/>
  <c r="E372" i="1" l="1"/>
  <c r="C371" i="1"/>
  <c r="M371" i="1" s="1"/>
  <c r="O371" i="1"/>
  <c r="C372" i="1" l="1"/>
  <c r="O372" i="1"/>
  <c r="E373" i="1"/>
  <c r="M372" i="1"/>
  <c r="M373" i="1" l="1"/>
  <c r="E374" i="1"/>
  <c r="C373" i="1"/>
  <c r="O373" i="1"/>
  <c r="C374" i="1" l="1"/>
  <c r="O374" i="1"/>
  <c r="M374" i="1"/>
  <c r="I8" i="1"/>
  <c r="F10" i="2" l="1"/>
  <c r="D12" i="2"/>
  <c r="D10" i="2"/>
  <c r="E10" i="2"/>
  <c r="D11" i="2"/>
  <c r="F12" i="2"/>
  <c r="F11" i="2"/>
  <c r="D13" i="2"/>
  <c r="E15" i="2"/>
  <c r="D15" i="2"/>
  <c r="E12" i="2"/>
  <c r="F13" i="2"/>
  <c r="D14" i="2"/>
  <c r="E11" i="2"/>
  <c r="E13" i="2"/>
  <c r="F15" i="2"/>
  <c r="E16" i="2"/>
  <c r="E17" i="2"/>
  <c r="F14" i="2"/>
  <c r="E18" i="2"/>
  <c r="F17" i="2"/>
  <c r="D17" i="2"/>
  <c r="E19" i="2"/>
  <c r="D16" i="2"/>
  <c r="E14" i="2"/>
  <c r="F16" i="2"/>
  <c r="F18" i="2"/>
  <c r="D18" i="2"/>
  <c r="E20" i="2"/>
  <c r="D19" i="2"/>
  <c r="D20" i="2"/>
  <c r="F19" i="2"/>
  <c r="E21" i="2"/>
  <c r="F20" i="2"/>
  <c r="F21" i="2"/>
  <c r="D21" i="2"/>
  <c r="D22" i="2"/>
  <c r="G21" i="2" l="1"/>
  <c r="G18" i="2"/>
  <c r="G17" i="2"/>
  <c r="G19" i="2"/>
  <c r="G16" i="2"/>
  <c r="G15" i="2"/>
  <c r="G13" i="2"/>
  <c r="G12" i="2"/>
  <c r="F22" i="2"/>
  <c r="F23" i="2" s="1"/>
  <c r="E22" i="2"/>
  <c r="G20" i="2"/>
  <c r="G14" i="2"/>
  <c r="G11" i="2"/>
  <c r="D23" i="2"/>
  <c r="G10" i="2"/>
  <c r="G22" i="2" l="1"/>
  <c r="G23" i="2" s="1"/>
  <c r="K7" i="1" s="1"/>
  <c r="E23" i="2"/>
</calcChain>
</file>

<file path=xl/sharedStrings.xml><?xml version="1.0" encoding="utf-8"?>
<sst xmlns="http://schemas.openxmlformats.org/spreadsheetml/2006/main" count="1110" uniqueCount="1110">
  <si>
    <t>Defina ao lado a data de início de sua leitura. Preencha com um “x” os versículos já lidos e acompanhe seu progresso na próxima aba.</t>
  </si>
  <si>
    <t>LEITURA INICIADA EM</t>
  </si>
  <si>
    <t>DATA DE HOJE</t>
  </si>
  <si>
    <t>QUANTOS DIAS FALTAM</t>
  </si>
  <si>
    <t>&gt;&gt;</t>
  </si>
  <si>
    <t>leu?</t>
  </si>
  <si>
    <t>deveria?</t>
  </si>
  <si>
    <t>&lt;&lt;</t>
  </si>
  <si>
    <t>Lucas 5:27-39</t>
  </si>
  <si>
    <t>Gênesis 1-2</t>
  </si>
  <si>
    <t>Salmos 1</t>
  </si>
  <si>
    <t>Lucas 6:1-26</t>
  </si>
  <si>
    <t>Gênesis 3-5</t>
  </si>
  <si>
    <t>Salmos 2</t>
  </si>
  <si>
    <t>Lucas 6:27-49</t>
  </si>
  <si>
    <t>Gênesis 6-7</t>
  </si>
  <si>
    <t>Salmos 3</t>
  </si>
  <si>
    <t>Lucas 7:1-17</t>
  </si>
  <si>
    <t>Gênesis 8-10</t>
  </si>
  <si>
    <t>Salmos 4</t>
  </si>
  <si>
    <t>Lucas 7:18-50</t>
  </si>
  <si>
    <t>Gênesis 11</t>
  </si>
  <si>
    <t>Salmos 5</t>
  </si>
  <si>
    <t>Lucas 8:1-25</t>
  </si>
  <si>
    <t>Gênesis 12</t>
  </si>
  <si>
    <t>Salmos 6</t>
  </si>
  <si>
    <t>Lucas 8:26-56</t>
  </si>
  <si>
    <t>Gênesis 13-14</t>
  </si>
  <si>
    <t>Salmos 7</t>
  </si>
  <si>
    <t>Lucas 9:1-27</t>
  </si>
  <si>
    <t>Gênesis 15</t>
  </si>
  <si>
    <t>Salmos 8</t>
  </si>
  <si>
    <t>Lucas 9:28-62</t>
  </si>
  <si>
    <t>Gênesis 16</t>
  </si>
  <si>
    <t>Salmos 9</t>
  </si>
  <si>
    <t>Lucas 10:1-20</t>
  </si>
  <si>
    <t>Gênesis 17</t>
  </si>
  <si>
    <t>Salmos 10</t>
  </si>
  <si>
    <t>Lucas 10:21-42</t>
  </si>
  <si>
    <t>Gênesis 18</t>
  </si>
  <si>
    <t>Salmos 11</t>
  </si>
  <si>
    <t>Lucas 11:1-28</t>
  </si>
  <si>
    <t>Gênesis 19</t>
  </si>
  <si>
    <t>Salmos 12</t>
  </si>
  <si>
    <t>Lucas 11:29-54</t>
  </si>
  <si>
    <t>Gênesis 20</t>
  </si>
  <si>
    <t>Salmos 13</t>
  </si>
  <si>
    <t>Lucas 12:1-31</t>
  </si>
  <si>
    <t>Gênesis 21</t>
  </si>
  <si>
    <t>Salmos 14</t>
  </si>
  <si>
    <t>Lucas 12:32-59</t>
  </si>
  <si>
    <t>Gênesis 22</t>
  </si>
  <si>
    <t>Salmos 15</t>
  </si>
  <si>
    <t>Lucas 13:1-17</t>
  </si>
  <si>
    <t>Gênesis 23</t>
  </si>
  <si>
    <t>Salmos 16</t>
  </si>
  <si>
    <t>Gênesis 24</t>
  </si>
  <si>
    <t>Salmos 17</t>
  </si>
  <si>
    <t>Lucas 14:1-24</t>
  </si>
  <si>
    <t>Gênesis 25</t>
  </si>
  <si>
    <t>Salmos 18</t>
  </si>
  <si>
    <t>Lucas 14:25-35</t>
  </si>
  <si>
    <t>Gênesis 26</t>
  </si>
  <si>
    <t>Salmos 19</t>
  </si>
  <si>
    <t>Lucas 15</t>
  </si>
  <si>
    <t>Gênesis 27:1-45</t>
  </si>
  <si>
    <t>Salmos 20</t>
  </si>
  <si>
    <t>Lucas 16</t>
  </si>
  <si>
    <t>Gênesis 27:46-28:22</t>
  </si>
  <si>
    <t>Salmos 21</t>
  </si>
  <si>
    <t>Lucas 17</t>
  </si>
  <si>
    <t>Gênesis 29:1-30</t>
  </si>
  <si>
    <t>Salmos 22</t>
  </si>
  <si>
    <t>Lucas 18:1-17</t>
  </si>
  <si>
    <t>Gênesis 29:31-30:43</t>
  </si>
  <si>
    <t>Salmos 23</t>
  </si>
  <si>
    <t>Lucas 18:18-43</t>
  </si>
  <si>
    <t>Gênesis 31</t>
  </si>
  <si>
    <t>Salmos 24</t>
  </si>
  <si>
    <t>Lucas 19:1-27</t>
  </si>
  <si>
    <t>Gênesis 32-33</t>
  </si>
  <si>
    <t>Salmos 25</t>
  </si>
  <si>
    <t>Lucas 19:28-48</t>
  </si>
  <si>
    <t>Gênesis 34</t>
  </si>
  <si>
    <t>Salmos 26</t>
  </si>
  <si>
    <t>Lucas 20:1-26</t>
  </si>
  <si>
    <t>Gênesis 35-36</t>
  </si>
  <si>
    <t>Salmos 27</t>
  </si>
  <si>
    <t>Lucas 20:27-47</t>
  </si>
  <si>
    <t>Gênesis 37</t>
  </si>
  <si>
    <t>Salmos 28</t>
  </si>
  <si>
    <t>Lucas 21</t>
  </si>
  <si>
    <t>Gênesis 38</t>
  </si>
  <si>
    <t>Salmos 29</t>
  </si>
  <si>
    <t>Lucas 22:1-38</t>
  </si>
  <si>
    <t>Gênesis 39</t>
  </si>
  <si>
    <t>Salmos 30</t>
  </si>
  <si>
    <t>Lucas 22:39-71</t>
  </si>
  <si>
    <t>Gênesis 40</t>
  </si>
  <si>
    <t>Salmos 31</t>
  </si>
  <si>
    <t>Lucas 23:1-25</t>
  </si>
  <si>
    <t>Gênesis 41</t>
  </si>
  <si>
    <t>Salmos 32</t>
  </si>
  <si>
    <t>Lucas 23:26-56</t>
  </si>
  <si>
    <t>Gênesis 42</t>
  </si>
  <si>
    <t>Salmos 33</t>
  </si>
  <si>
    <t>Lucas 24:1-12</t>
  </si>
  <si>
    <t>Gênesis 43</t>
  </si>
  <si>
    <t>Salmos 34</t>
  </si>
  <si>
    <t>Lucas 24:13-53</t>
  </si>
  <si>
    <t>Gênesis 44</t>
  </si>
  <si>
    <t>Salmos 35</t>
  </si>
  <si>
    <t>Hebreus 1</t>
  </si>
  <si>
    <t>Gênesis 45:1-46:27</t>
  </si>
  <si>
    <t>Salmos 36</t>
  </si>
  <si>
    <t>Hebreus 2</t>
  </si>
  <si>
    <t>Gênesis 46:28-47:31</t>
  </si>
  <si>
    <t>Salmos 37</t>
  </si>
  <si>
    <t>Hebreus 3:1-4:13</t>
  </si>
  <si>
    <t>Gênesis 48</t>
  </si>
  <si>
    <t>Salmos 38</t>
  </si>
  <si>
    <t>Hebreus 4:14-6:12</t>
  </si>
  <si>
    <t>Gênesis 49-50</t>
  </si>
  <si>
    <t>Salmos 39</t>
  </si>
  <si>
    <t>Hebreus 6:13-20</t>
  </si>
  <si>
    <t>Êxodo 1-2</t>
  </si>
  <si>
    <t>Salmos 40</t>
  </si>
  <si>
    <t>Hebreus 7</t>
  </si>
  <si>
    <t>Êxodo 3-4</t>
  </si>
  <si>
    <t>Salmos 41</t>
  </si>
  <si>
    <t>Hebreus 8</t>
  </si>
  <si>
    <t>Êxodo 5:1-6:27</t>
  </si>
  <si>
    <t>Provérbios 1</t>
  </si>
  <si>
    <t>Hebreus 9:1-22</t>
  </si>
  <si>
    <t>Êxodo 6:28-8:32</t>
  </si>
  <si>
    <t>Provérbios 2</t>
  </si>
  <si>
    <t>Hebreus 9:23-10:18</t>
  </si>
  <si>
    <t>Êxodo 9-10</t>
  </si>
  <si>
    <t>Provérbios 3</t>
  </si>
  <si>
    <t>Hebreus 10:19-39</t>
  </si>
  <si>
    <t>Êxodo 11-12</t>
  </si>
  <si>
    <t>Provérbios 4</t>
  </si>
  <si>
    <t>Hebreus 11:1-21</t>
  </si>
  <si>
    <t>Êxodo 13-14</t>
  </si>
  <si>
    <t>Provérbios 5</t>
  </si>
  <si>
    <t>Hebreus 11:22-40</t>
  </si>
  <si>
    <t>Êxodo 15</t>
  </si>
  <si>
    <t>Provérbios 6:1-7:5</t>
  </si>
  <si>
    <t>Hebreus 12</t>
  </si>
  <si>
    <t>Êxodo 16-17</t>
  </si>
  <si>
    <t>Provérbios 7:6-27</t>
  </si>
  <si>
    <t>Hebreus 13</t>
  </si>
  <si>
    <t>Êxodo 18-19</t>
  </si>
  <si>
    <t>Provérbios 8</t>
  </si>
  <si>
    <t>Mateus 1</t>
  </si>
  <si>
    <t>Êxodo 20-21</t>
  </si>
  <si>
    <t>Provérbios 9</t>
  </si>
  <si>
    <t>Mateus 2</t>
  </si>
  <si>
    <t>Êxodo 22-23</t>
  </si>
  <si>
    <t>Provérbios 10</t>
  </si>
  <si>
    <t>Mateus 3</t>
  </si>
  <si>
    <t>Êxodo 24</t>
  </si>
  <si>
    <t>Provérbios 11</t>
  </si>
  <si>
    <t>Mateus 4</t>
  </si>
  <si>
    <t>Êxodo 25-27</t>
  </si>
  <si>
    <t>Provérbios 12</t>
  </si>
  <si>
    <t>Mateus 5:1-20</t>
  </si>
  <si>
    <t>Êxodo 28-29</t>
  </si>
  <si>
    <t>Provérbios 13</t>
  </si>
  <si>
    <t>Mateus 5:21-48</t>
  </si>
  <si>
    <t>Êxodo 30-32</t>
  </si>
  <si>
    <t>Provérbios 14</t>
  </si>
  <si>
    <t>Mateus 6:1-18</t>
  </si>
  <si>
    <t>Êxodo 33-34</t>
  </si>
  <si>
    <t>Provérbios 15</t>
  </si>
  <si>
    <t>Mateus 6:19-34</t>
  </si>
  <si>
    <t>Êxodo 35-36</t>
  </si>
  <si>
    <t>Provérbios 16</t>
  </si>
  <si>
    <t>Mateus 7</t>
  </si>
  <si>
    <t>Êxodo 37-38</t>
  </si>
  <si>
    <t>Provérbios 17</t>
  </si>
  <si>
    <t>Mateus 8:1-13</t>
  </si>
  <si>
    <t>Êxodo 39-40</t>
  </si>
  <si>
    <t>Provérbios 18</t>
  </si>
  <si>
    <t>Mateus 8:14-34</t>
  </si>
  <si>
    <t>Levítico 1-2</t>
  </si>
  <si>
    <t>Provérbios 19</t>
  </si>
  <si>
    <t>Mateus 9:1-17</t>
  </si>
  <si>
    <t>Levítico 3-4</t>
  </si>
  <si>
    <t>Provérbios 20</t>
  </si>
  <si>
    <t>Mateus 9:18-38</t>
  </si>
  <si>
    <t>Levítico 5-6</t>
  </si>
  <si>
    <t>Provérbios 21</t>
  </si>
  <si>
    <t>Mateus 10:1-25</t>
  </si>
  <si>
    <t>Levítico 7-8</t>
  </si>
  <si>
    <t>Provérbios 22</t>
  </si>
  <si>
    <t>Mateus 10:26-42</t>
  </si>
  <si>
    <t>Levítico 9-10</t>
  </si>
  <si>
    <t>Provérbios 23</t>
  </si>
  <si>
    <t>Mateus 11:1-19</t>
  </si>
  <si>
    <t>Levítico 11-12</t>
  </si>
  <si>
    <t>Provérbios 24</t>
  </si>
  <si>
    <t>Mateus 11:20-30</t>
  </si>
  <si>
    <t>Levítico 13</t>
  </si>
  <si>
    <t>Provérbios 25</t>
  </si>
  <si>
    <t>Mateus 12:1-21</t>
  </si>
  <si>
    <t>Levítico 14</t>
  </si>
  <si>
    <t>Provérbios 26</t>
  </si>
  <si>
    <t>Mateus 12:22-50</t>
  </si>
  <si>
    <t>Levítico 15-16</t>
  </si>
  <si>
    <t>Provérbios 27</t>
  </si>
  <si>
    <t>Mateus 13:1-23</t>
  </si>
  <si>
    <t>Levítico 17-18</t>
  </si>
  <si>
    <t>Provérbios 28</t>
  </si>
  <si>
    <t>Mateus 13:24-58</t>
  </si>
  <si>
    <t>Levítico 19</t>
  </si>
  <si>
    <t>Provérbios 29</t>
  </si>
  <si>
    <t>Mateus 14:1-21</t>
  </si>
  <si>
    <t>Levítico 20-21</t>
  </si>
  <si>
    <t>Provérbios 30</t>
  </si>
  <si>
    <t>Mateus 14:22-36</t>
  </si>
  <si>
    <t>Levítico 22-23</t>
  </si>
  <si>
    <t>Provérbios 31</t>
  </si>
  <si>
    <t>Mateus 15:1-20</t>
  </si>
  <si>
    <t>Levítico 24-25</t>
  </si>
  <si>
    <t>Eclesiastes 1:1-11</t>
  </si>
  <si>
    <t>Mateus 15:21-39</t>
  </si>
  <si>
    <t>Levítico 26-27</t>
  </si>
  <si>
    <t>Eclesiastes 1:12-2:26</t>
  </si>
  <si>
    <t>Mateus 16</t>
  </si>
  <si>
    <t>Números 1-2</t>
  </si>
  <si>
    <t>Eclesiastes 3:1-15</t>
  </si>
  <si>
    <t>Mateus 17</t>
  </si>
  <si>
    <t>Números 3-4</t>
  </si>
  <si>
    <t>Eclesiastes 3:16-4:16</t>
  </si>
  <si>
    <t>Mateus 18:1-17</t>
  </si>
  <si>
    <t>Números 5-6</t>
  </si>
  <si>
    <t>Eclesiastes 5</t>
  </si>
  <si>
    <t>Mateus 18:18-35</t>
  </si>
  <si>
    <t>Números 7-8</t>
  </si>
  <si>
    <t>Eclesiastes 6</t>
  </si>
  <si>
    <t>Números 9-10</t>
  </si>
  <si>
    <t>Eclesiastes 7</t>
  </si>
  <si>
    <t>Mateus 19:16-30</t>
  </si>
  <si>
    <t>Números 11-12</t>
  </si>
  <si>
    <t>Eclesiastes 8</t>
  </si>
  <si>
    <t>Mateus 20:1-16</t>
  </si>
  <si>
    <t>Números 13-14</t>
  </si>
  <si>
    <t>Eclesiastes 9:1-12</t>
  </si>
  <si>
    <t>Mateus 20:17-34</t>
  </si>
  <si>
    <t>Números 15-16</t>
  </si>
  <si>
    <t>Eclesiastes 9:13-10:20</t>
  </si>
  <si>
    <t>Mateus 21:1-27</t>
  </si>
  <si>
    <t>Números 17-18</t>
  </si>
  <si>
    <t>Eclesiastes 11:1-8</t>
  </si>
  <si>
    <t>Mateus 21:28-46</t>
  </si>
  <si>
    <t>Números 19-20</t>
  </si>
  <si>
    <t>Eclesiastes 11:9-12:14</t>
  </si>
  <si>
    <t>Mateus 22:1-22</t>
  </si>
  <si>
    <t>Números 21</t>
  </si>
  <si>
    <t>Cantares 1:1-2:7</t>
  </si>
  <si>
    <t>Mateus 22:23-46</t>
  </si>
  <si>
    <t>Números 22:1-40</t>
  </si>
  <si>
    <t>Cantares 2:8-3:5</t>
  </si>
  <si>
    <t>Mateus 23:1-12</t>
  </si>
  <si>
    <t>Números 22:41-23:26</t>
  </si>
  <si>
    <t>Cantares 3:6-5:1</t>
  </si>
  <si>
    <t>Mateus 23:13-39</t>
  </si>
  <si>
    <t>Números 23:27-24:25</t>
  </si>
  <si>
    <t>Cantares 5:2-6:3</t>
  </si>
  <si>
    <t>Mateus 24:1-31</t>
  </si>
  <si>
    <t>Números 25-27</t>
  </si>
  <si>
    <t>Cantares 6:4-8:4</t>
  </si>
  <si>
    <t>Mateus 24:32-51</t>
  </si>
  <si>
    <t>Números 28-29</t>
  </si>
  <si>
    <t>Cantares 8:5-14</t>
  </si>
  <si>
    <t>Mateus 25:1-30</t>
  </si>
  <si>
    <t>Números 30-31</t>
  </si>
  <si>
    <t>Jó 1</t>
  </si>
  <si>
    <t>Mateus 25:31-46</t>
  </si>
  <si>
    <t>Números 32-34</t>
  </si>
  <si>
    <t>Jó 2</t>
  </si>
  <si>
    <t>Mateus 26:1-25</t>
  </si>
  <si>
    <t>Números 35-36</t>
  </si>
  <si>
    <t>Jó 3</t>
  </si>
  <si>
    <t>Mateus 26:26-40</t>
  </si>
  <si>
    <t>Deuteronômio 1-2</t>
  </si>
  <si>
    <t>Jó 4</t>
  </si>
  <si>
    <t>Deuteronômio 3-4</t>
  </si>
  <si>
    <t>Jó 5</t>
  </si>
  <si>
    <t>Mateus 27:1-31</t>
  </si>
  <si>
    <t>Deuteronômio 5-6</t>
  </si>
  <si>
    <t>Jó 6</t>
  </si>
  <si>
    <t>Mateus 27:32-66</t>
  </si>
  <si>
    <t>Deuteronômio 7-8</t>
  </si>
  <si>
    <t>Jó 7</t>
  </si>
  <si>
    <t>Mateus 28</t>
  </si>
  <si>
    <t>Deuteronômio 9-10</t>
  </si>
  <si>
    <t>Jó 8</t>
  </si>
  <si>
    <t>Atos 1</t>
  </si>
  <si>
    <t>Deuteronômio 11-12</t>
  </si>
  <si>
    <t>Jó 9</t>
  </si>
  <si>
    <t>Atos 2:1-13</t>
  </si>
  <si>
    <t>Deuteronômio 13-14</t>
  </si>
  <si>
    <t>Jó 10</t>
  </si>
  <si>
    <t>Atos 2:14-47</t>
  </si>
  <si>
    <t>Deuteronômio 15-16</t>
  </si>
  <si>
    <t>Jó 11</t>
  </si>
  <si>
    <t>Atos 3</t>
  </si>
  <si>
    <t>Deuteronômio 17-18</t>
  </si>
  <si>
    <t>Jó 12</t>
  </si>
  <si>
    <t>Atos 4:1-22</t>
  </si>
  <si>
    <t>Deuteronômio 19-20</t>
  </si>
  <si>
    <t>Jó 13</t>
  </si>
  <si>
    <t>Atos 4:23-37</t>
  </si>
  <si>
    <t>Deuteronômio 21-22</t>
  </si>
  <si>
    <t>Jó 14</t>
  </si>
  <si>
    <t>Atos 5:1-16</t>
  </si>
  <si>
    <t>Deuteronômio 23-24</t>
  </si>
  <si>
    <t>Jó 15</t>
  </si>
  <si>
    <t>Atos 5:17-42</t>
  </si>
  <si>
    <t>Deuteronômio 25-27</t>
  </si>
  <si>
    <t>Jó 16</t>
  </si>
  <si>
    <t>Atos 6</t>
  </si>
  <si>
    <t>Deuteronômio 28</t>
  </si>
  <si>
    <t>Jó 17</t>
  </si>
  <si>
    <t>Atos 7:1-22</t>
  </si>
  <si>
    <t>Deuteronômio 29-30</t>
  </si>
  <si>
    <t>Jó 18</t>
  </si>
  <si>
    <t>Atos 7:23-8:1</t>
  </si>
  <si>
    <t>Deuteronômio 31-32</t>
  </si>
  <si>
    <t>Jó 19</t>
  </si>
  <si>
    <t>Atos 8:1-25</t>
  </si>
  <si>
    <t>Deuteronômio 33-34</t>
  </si>
  <si>
    <t>Jó 20</t>
  </si>
  <si>
    <t>Atos 8:26-40</t>
  </si>
  <si>
    <t>Josué 1-2</t>
  </si>
  <si>
    <t>Jó 21</t>
  </si>
  <si>
    <t>Atos 9:1-25</t>
  </si>
  <si>
    <t>Josué 3:1-5:1</t>
  </si>
  <si>
    <t>Jó 22</t>
  </si>
  <si>
    <t>Atos 9:26-43</t>
  </si>
  <si>
    <t>Josué 5:2-6:27</t>
  </si>
  <si>
    <t>Jó 23</t>
  </si>
  <si>
    <t>Atos 10:1-33</t>
  </si>
  <si>
    <t>Josué 7-8</t>
  </si>
  <si>
    <t>Jó 24</t>
  </si>
  <si>
    <t>Atos 10:34-48</t>
  </si>
  <si>
    <t>Josué 9-10</t>
  </si>
  <si>
    <t>Jó 25</t>
  </si>
  <si>
    <t>Atos 11:1-18</t>
  </si>
  <si>
    <t>Josué 11-12</t>
  </si>
  <si>
    <t>Jó 26</t>
  </si>
  <si>
    <t>Atos 11:19-30</t>
  </si>
  <si>
    <t>Josué 13-14</t>
  </si>
  <si>
    <t>Jó 27</t>
  </si>
  <si>
    <t>Atos 12</t>
  </si>
  <si>
    <t>Josué 15-17</t>
  </si>
  <si>
    <t>Jó 28</t>
  </si>
  <si>
    <t>Atos 13:1-25</t>
  </si>
  <si>
    <t>Josué 18-19</t>
  </si>
  <si>
    <t>Jó 29</t>
  </si>
  <si>
    <t>Atos 13:26-52</t>
  </si>
  <si>
    <t>Josué 20-21</t>
  </si>
  <si>
    <t>Jó 30</t>
  </si>
  <si>
    <t>Atos 14</t>
  </si>
  <si>
    <t>Josué 22</t>
  </si>
  <si>
    <t>Jó 31</t>
  </si>
  <si>
    <t>Atos 15:1-21</t>
  </si>
  <si>
    <t>Josué 23-24</t>
  </si>
  <si>
    <t>Jó 32</t>
  </si>
  <si>
    <t>Atos 15:22-41</t>
  </si>
  <si>
    <t>Juízes 1</t>
  </si>
  <si>
    <t>Jó 33</t>
  </si>
  <si>
    <t>Atos 16:1-15</t>
  </si>
  <si>
    <t>Juízes 2-3</t>
  </si>
  <si>
    <t>Jó 34</t>
  </si>
  <si>
    <t>Atos 16:16-40</t>
  </si>
  <si>
    <t>Juízes 4-5</t>
  </si>
  <si>
    <t>Jó 35</t>
  </si>
  <si>
    <t>Atos 17:1-15</t>
  </si>
  <si>
    <t>Juízes 6</t>
  </si>
  <si>
    <t>Jó 36</t>
  </si>
  <si>
    <t>Atos 17:16-34</t>
  </si>
  <si>
    <t>Juízes 7-8</t>
  </si>
  <si>
    <t>Jó 37</t>
  </si>
  <si>
    <t>Atos 18</t>
  </si>
  <si>
    <t>Juízes 9</t>
  </si>
  <si>
    <t>Jó 38</t>
  </si>
  <si>
    <t>Atos 19:1-20</t>
  </si>
  <si>
    <t>Juízes 10:1-11:33</t>
  </si>
  <si>
    <t>Jó 39</t>
  </si>
  <si>
    <t>Atos 19:21-41</t>
  </si>
  <si>
    <t>Juízes 11:34-12:15</t>
  </si>
  <si>
    <t>Jó 40</t>
  </si>
  <si>
    <t>Atos 20:1-16</t>
  </si>
  <si>
    <t>Juízes 13</t>
  </si>
  <si>
    <t>Jó 41</t>
  </si>
  <si>
    <t>Atos 20:17-38</t>
  </si>
  <si>
    <t>Juízes 14-15</t>
  </si>
  <si>
    <t>Jó 42</t>
  </si>
  <si>
    <t>Atos 21:1-36</t>
  </si>
  <si>
    <t>Juízes 16</t>
  </si>
  <si>
    <t>Salmos 42</t>
  </si>
  <si>
    <t>Atos 21:37-22:29</t>
  </si>
  <si>
    <t>Juízes 17-18</t>
  </si>
  <si>
    <t>Salmos 43</t>
  </si>
  <si>
    <t>Atos 22:30-23:22</t>
  </si>
  <si>
    <t>Juízes 19</t>
  </si>
  <si>
    <t>Salmos 44</t>
  </si>
  <si>
    <t>Atos 23:23-24:9</t>
  </si>
  <si>
    <t>Juízes 20</t>
  </si>
  <si>
    <t>Salmos 45</t>
  </si>
  <si>
    <t>Atos 24:10-27</t>
  </si>
  <si>
    <t>Juízes 21</t>
  </si>
  <si>
    <t>Salmos 46</t>
  </si>
  <si>
    <t>Atos 25</t>
  </si>
  <si>
    <t>Rute 1-2</t>
  </si>
  <si>
    <t>Salmos 47</t>
  </si>
  <si>
    <t>Atos 26:1-18</t>
  </si>
  <si>
    <t>Rute 3-4</t>
  </si>
  <si>
    <t>Salmos 48</t>
  </si>
  <si>
    <t>Atos 26:19-32</t>
  </si>
  <si>
    <t>I Samuel 1:1-2:11</t>
  </si>
  <si>
    <t>Salmos 49</t>
  </si>
  <si>
    <t>Atos 27:1-12</t>
  </si>
  <si>
    <t>I Samuel 2:12-2:36</t>
  </si>
  <si>
    <t>Salmos 50</t>
  </si>
  <si>
    <t>Atos 27:13-44</t>
  </si>
  <si>
    <t>I Samuel 3</t>
  </si>
  <si>
    <t>Salmos 51</t>
  </si>
  <si>
    <t>Atos 28:1-15</t>
  </si>
  <si>
    <t>I Samuel 4-5</t>
  </si>
  <si>
    <t>Salmos 52</t>
  </si>
  <si>
    <t>Atos 28:16-31</t>
  </si>
  <si>
    <t>I Samuel 6-7</t>
  </si>
  <si>
    <t>Salmos 53</t>
  </si>
  <si>
    <t>Romanos 1:1-15</t>
  </si>
  <si>
    <t>I Samuel 8</t>
  </si>
  <si>
    <t>Salmos 54</t>
  </si>
  <si>
    <t>Romanos 1:16-32</t>
  </si>
  <si>
    <t>I Samuel 9:1-10:16</t>
  </si>
  <si>
    <t>Salmos 55</t>
  </si>
  <si>
    <t>Romanos 2:1-3:8</t>
  </si>
  <si>
    <t>I Samuel 10:17-11:15</t>
  </si>
  <si>
    <t>Salmos 56</t>
  </si>
  <si>
    <t>Romanos 3:9-31</t>
  </si>
  <si>
    <t>I Samuel 12</t>
  </si>
  <si>
    <t>Salmos 57</t>
  </si>
  <si>
    <t>Romanos 4</t>
  </si>
  <si>
    <t>I Samuel 13</t>
  </si>
  <si>
    <t>Salmos 58</t>
  </si>
  <si>
    <t>Romanos 5</t>
  </si>
  <si>
    <t>I Samuel 14</t>
  </si>
  <si>
    <t>Salmos 59</t>
  </si>
  <si>
    <t>Romanos 6</t>
  </si>
  <si>
    <t>I Samuel 15</t>
  </si>
  <si>
    <t>Salmos 60</t>
  </si>
  <si>
    <t>Romanos 7</t>
  </si>
  <si>
    <t>I Samuel 16</t>
  </si>
  <si>
    <t>Salmos 61</t>
  </si>
  <si>
    <t>Romanos 8</t>
  </si>
  <si>
    <t>I Samuel 17:1-54</t>
  </si>
  <si>
    <t>Salmos 62</t>
  </si>
  <si>
    <t>Romanos 9:1-29</t>
  </si>
  <si>
    <t>I Samuel 17:55-18:30</t>
  </si>
  <si>
    <t>Salmos 63</t>
  </si>
  <si>
    <t>Romanos 9:30-10:21</t>
  </si>
  <si>
    <t>I Samuel 19</t>
  </si>
  <si>
    <t>Salmos 64</t>
  </si>
  <si>
    <t>Romanos 11:1-24</t>
  </si>
  <si>
    <t>I Samuel 20</t>
  </si>
  <si>
    <t>Salmos 65</t>
  </si>
  <si>
    <t>Romanos 11:25-36</t>
  </si>
  <si>
    <t>I Samuel 21-22</t>
  </si>
  <si>
    <t>Salmos 66</t>
  </si>
  <si>
    <t>Romanos 12</t>
  </si>
  <si>
    <t>I Samuel 23-24</t>
  </si>
  <si>
    <t>Salmos 67</t>
  </si>
  <si>
    <t>Romanos 13</t>
  </si>
  <si>
    <t>I Samuel 25</t>
  </si>
  <si>
    <t>Salmos 68</t>
  </si>
  <si>
    <t>Romanos 14</t>
  </si>
  <si>
    <t>I Samuel 26</t>
  </si>
  <si>
    <t>Salmos 69</t>
  </si>
  <si>
    <t>Romanos 15:1-13</t>
  </si>
  <si>
    <t>I Samuel 27-28</t>
  </si>
  <si>
    <t>Salmos 70</t>
  </si>
  <si>
    <t>Romanos 15:14-33</t>
  </si>
  <si>
    <t>I Samuel 29-31</t>
  </si>
  <si>
    <t>Salmos 71</t>
  </si>
  <si>
    <t>Romanos 16</t>
  </si>
  <si>
    <t>II Samuel 1</t>
  </si>
  <si>
    <t>Salmos 72</t>
  </si>
  <si>
    <t>Marcos 1:1-20</t>
  </si>
  <si>
    <t>II Samuel 2:1-3:1</t>
  </si>
  <si>
    <t>Daniel 1</t>
  </si>
  <si>
    <t>Marcos 1:21-45</t>
  </si>
  <si>
    <t>II Samuel 3:2-39</t>
  </si>
  <si>
    <t>Daniel 2:1-23</t>
  </si>
  <si>
    <t>Marcos 2</t>
  </si>
  <si>
    <t>II Samuel 4-5</t>
  </si>
  <si>
    <t>Daniel 2:24-49</t>
  </si>
  <si>
    <t>Marcos 3:1-19</t>
  </si>
  <si>
    <t>II Samuel 6</t>
  </si>
  <si>
    <t>Daniel 3</t>
  </si>
  <si>
    <t>Marcos 3:20-35</t>
  </si>
  <si>
    <t>II Samuel 7-8</t>
  </si>
  <si>
    <t>Daniel 4</t>
  </si>
  <si>
    <t>Marcos 4:1-20</t>
  </si>
  <si>
    <t>II Samuel 9-10</t>
  </si>
  <si>
    <t>Daniel 5</t>
  </si>
  <si>
    <t>Marcos 4:21-41</t>
  </si>
  <si>
    <t>II Samuel 11-12</t>
  </si>
  <si>
    <t>Daniel 6</t>
  </si>
  <si>
    <t>Marcos 5:1-20</t>
  </si>
  <si>
    <t>II Samuel 13</t>
  </si>
  <si>
    <t>Daniel 7</t>
  </si>
  <si>
    <t>Marcos 5:21-43</t>
  </si>
  <si>
    <t>II Samuel 14</t>
  </si>
  <si>
    <t>Daniel 8</t>
  </si>
  <si>
    <t>Marcos 6:1-29</t>
  </si>
  <si>
    <t>II Samuel 15</t>
  </si>
  <si>
    <t>Daniel 9</t>
  </si>
  <si>
    <t>Marcos 6:30-56</t>
  </si>
  <si>
    <t>II Samuel 16</t>
  </si>
  <si>
    <t>Daniel 10:1-11:2</t>
  </si>
  <si>
    <t>Marcos 7:1-13</t>
  </si>
  <si>
    <t>II Samuel 17</t>
  </si>
  <si>
    <t>Daniel 11:2-20</t>
  </si>
  <si>
    <t>Marcos 7:14-37</t>
  </si>
  <si>
    <t>II Samuel 18</t>
  </si>
  <si>
    <t>Daniel 11:21-45</t>
  </si>
  <si>
    <t>Marcos 8:1-21</t>
  </si>
  <si>
    <t>II Samuel 19</t>
  </si>
  <si>
    <t>Daniel 12</t>
  </si>
  <si>
    <t>Marcos 8:22-9:1</t>
  </si>
  <si>
    <t>II Samuel 20-21</t>
  </si>
  <si>
    <t>Oséias 1:1-2:1</t>
  </si>
  <si>
    <t>Marcos 9:2-50</t>
  </si>
  <si>
    <t>II Samuel 22</t>
  </si>
  <si>
    <t>Oséias 2:2-23</t>
  </si>
  <si>
    <t>Marcos 10:1-31</t>
  </si>
  <si>
    <t>II Samuel 23</t>
  </si>
  <si>
    <t>Oséias 3</t>
  </si>
  <si>
    <t>Marcos 10:32-52</t>
  </si>
  <si>
    <t>II Samuel 24</t>
  </si>
  <si>
    <t>Oséias 4:1-10</t>
  </si>
  <si>
    <t>Marcos 11:1-14</t>
  </si>
  <si>
    <t>I Reis 1</t>
  </si>
  <si>
    <t>Oséias 4:11-5:3</t>
  </si>
  <si>
    <t>Marcos 11:15-33</t>
  </si>
  <si>
    <t>I Reis 2</t>
  </si>
  <si>
    <t>Oséias 5:4-15</t>
  </si>
  <si>
    <t>Marcos 12:1-27</t>
  </si>
  <si>
    <t>I Reis 3</t>
  </si>
  <si>
    <t>Oséias 6:1-7:2</t>
  </si>
  <si>
    <t>Marcos 12:28-44</t>
  </si>
  <si>
    <t>I Reis 4-5</t>
  </si>
  <si>
    <t>Oséias 7:3-16</t>
  </si>
  <si>
    <t>Marcos 13:1-13</t>
  </si>
  <si>
    <t>I Reis 6</t>
  </si>
  <si>
    <t>Oséias 8</t>
  </si>
  <si>
    <t>Marcos 13:14-37</t>
  </si>
  <si>
    <t>I Reis 7</t>
  </si>
  <si>
    <t>Oséias 9:1-16</t>
  </si>
  <si>
    <t>Marcos 14:1-31</t>
  </si>
  <si>
    <t>I Reis 8</t>
  </si>
  <si>
    <t>Oséias 9:17-10:15</t>
  </si>
  <si>
    <t>Marcos 14:32-72</t>
  </si>
  <si>
    <t>I Reis 9</t>
  </si>
  <si>
    <t>Oséias 11:1-11</t>
  </si>
  <si>
    <t>Marcos 15:1-20</t>
  </si>
  <si>
    <t>I Reis 10</t>
  </si>
  <si>
    <t>Oséias 11:12-12:14</t>
  </si>
  <si>
    <t>Marcos 15:21-47</t>
  </si>
  <si>
    <t>I Reis 11</t>
  </si>
  <si>
    <t>Oséias 13</t>
  </si>
  <si>
    <t>Marcos 16</t>
  </si>
  <si>
    <t>I Reis 12:1-31</t>
  </si>
  <si>
    <t>Oséias 14</t>
  </si>
  <si>
    <t>I Coríntios 1:1-17</t>
  </si>
  <si>
    <t>I Reis 12:32-13:34</t>
  </si>
  <si>
    <t>Joel 1</t>
  </si>
  <si>
    <t>I Coríntios 1:18-31</t>
  </si>
  <si>
    <t>I Reis 14</t>
  </si>
  <si>
    <t>Joel 2:1-11</t>
  </si>
  <si>
    <t>I Coríntios 2</t>
  </si>
  <si>
    <t>I Reis 15:1-32</t>
  </si>
  <si>
    <t>Joel 2:12-32</t>
  </si>
  <si>
    <t>I Coríntios 3</t>
  </si>
  <si>
    <t>I Reis 15:33-16:34</t>
  </si>
  <si>
    <t>Joel 3</t>
  </si>
  <si>
    <t>I Coríntios 4</t>
  </si>
  <si>
    <t>I Reis 17</t>
  </si>
  <si>
    <t>Amós 1</t>
  </si>
  <si>
    <t>I Coríntios 5</t>
  </si>
  <si>
    <t>I Reis 18</t>
  </si>
  <si>
    <t>Amós 2:1-3:2</t>
  </si>
  <si>
    <t>I Coríntios 6</t>
  </si>
  <si>
    <t>I Reis 19</t>
  </si>
  <si>
    <t>Amós 3:3-4:3</t>
  </si>
  <si>
    <t>I Coríntios 7:1-24</t>
  </si>
  <si>
    <t>I Reis 20</t>
  </si>
  <si>
    <t>Amós 4:4-13</t>
  </si>
  <si>
    <t>I Coríntios 7:25-40</t>
  </si>
  <si>
    <t>I Reis 21</t>
  </si>
  <si>
    <t>Amós 5</t>
  </si>
  <si>
    <t>I Coríntios 8</t>
  </si>
  <si>
    <t>I Reis 22</t>
  </si>
  <si>
    <t>Amós 6</t>
  </si>
  <si>
    <t>I Coríntios 9</t>
  </si>
  <si>
    <t>II Reis 1-2</t>
  </si>
  <si>
    <t>Amós 7</t>
  </si>
  <si>
    <t>I Coríntios 10</t>
  </si>
  <si>
    <t>II Reis 3</t>
  </si>
  <si>
    <t>Amós 8</t>
  </si>
  <si>
    <t>I Coríntios 11:1-16</t>
  </si>
  <si>
    <t>II Reis 4</t>
  </si>
  <si>
    <t>Amós 9</t>
  </si>
  <si>
    <t>I Coríntios 11:17-34</t>
  </si>
  <si>
    <t>II Reis 5</t>
  </si>
  <si>
    <t>Obadias</t>
  </si>
  <si>
    <t>I Coríntios 12</t>
  </si>
  <si>
    <t>II Reis 6:1-7:2</t>
  </si>
  <si>
    <t>Jonas 1</t>
  </si>
  <si>
    <t>I Coríntios 13</t>
  </si>
  <si>
    <t>II Reis 7:3-20</t>
  </si>
  <si>
    <t>Jonas 2</t>
  </si>
  <si>
    <t>I Coríntios 14:1-25</t>
  </si>
  <si>
    <t>II Reis 8</t>
  </si>
  <si>
    <t>Jonas 3</t>
  </si>
  <si>
    <t>I Coríntios 14:26-40</t>
  </si>
  <si>
    <t>II Reis 9</t>
  </si>
  <si>
    <t>Jonas 4</t>
  </si>
  <si>
    <t>I Coríntios 15:1-34</t>
  </si>
  <si>
    <t>II Reis 10</t>
  </si>
  <si>
    <t>Miquéias 1</t>
  </si>
  <si>
    <t>I Coríntios 15:35-58</t>
  </si>
  <si>
    <t>II Reis 11</t>
  </si>
  <si>
    <t>Miquéias 2</t>
  </si>
  <si>
    <t>I Coríntios 16</t>
  </si>
  <si>
    <t>II Reis 12-13</t>
  </si>
  <si>
    <t>Miquéias 3</t>
  </si>
  <si>
    <t>II Coríntios 1:1-2:4</t>
  </si>
  <si>
    <t>II Reis 14</t>
  </si>
  <si>
    <t>Miquéias 4:1-5:1</t>
  </si>
  <si>
    <t>II Coríntios 2:5-3:18</t>
  </si>
  <si>
    <t>II Reis 15-16</t>
  </si>
  <si>
    <t>Miquéias 5:2-15</t>
  </si>
  <si>
    <t>II Coríntios 4:1-5:10</t>
  </si>
  <si>
    <t>II Reis 17</t>
  </si>
  <si>
    <t>Miquéias 6</t>
  </si>
  <si>
    <t>II Coríntios 5:11-6:13</t>
  </si>
  <si>
    <t>II Reis 18</t>
  </si>
  <si>
    <t>Miquéias 7</t>
  </si>
  <si>
    <t>II Coríntios 6:14-7:16</t>
  </si>
  <si>
    <t>II Reis 19</t>
  </si>
  <si>
    <t>Naum 1</t>
  </si>
  <si>
    <t>II Coríntios 8</t>
  </si>
  <si>
    <t>II Reis 20-21</t>
  </si>
  <si>
    <t>Naum 2</t>
  </si>
  <si>
    <t>II Coríntios 9</t>
  </si>
  <si>
    <t>II Reis 22:1-23:34</t>
  </si>
  <si>
    <t>Naum 3</t>
  </si>
  <si>
    <t>II Coríntios 10</t>
  </si>
  <si>
    <t>II Reis 23:35-24:20</t>
  </si>
  <si>
    <t>Habacuque 1</t>
  </si>
  <si>
    <t>II Coríntios 11</t>
  </si>
  <si>
    <t>II Reis 25</t>
  </si>
  <si>
    <t>Habacuque 2</t>
  </si>
  <si>
    <t>II Coríntios 12</t>
  </si>
  <si>
    <t>I Crônicas 1-2</t>
  </si>
  <si>
    <t>Habacuque 3</t>
  </si>
  <si>
    <t>II Coríntios 13</t>
  </si>
  <si>
    <t>I Crônicas 3-4</t>
  </si>
  <si>
    <t>Sofonias 1</t>
  </si>
  <si>
    <t>João 1:1-18</t>
  </si>
  <si>
    <t>I Crônicas 5-6</t>
  </si>
  <si>
    <t>Sofonias 2</t>
  </si>
  <si>
    <t>João 1:19-34</t>
  </si>
  <si>
    <t>I Crônicas 7-8</t>
  </si>
  <si>
    <t>Sofonias 3</t>
  </si>
  <si>
    <t>João 1:35-51</t>
  </si>
  <si>
    <t>I Crônicas 9</t>
  </si>
  <si>
    <t>Ageu 1-2</t>
  </si>
  <si>
    <t>João 2</t>
  </si>
  <si>
    <t>I Crônicas 10-11</t>
  </si>
  <si>
    <t>Zacarias 1</t>
  </si>
  <si>
    <t>João 3:1-21</t>
  </si>
  <si>
    <t>I Crônicas 12</t>
  </si>
  <si>
    <t>Zacarias 2</t>
  </si>
  <si>
    <t>João 3:22-36</t>
  </si>
  <si>
    <t>I Crônicas 13-14</t>
  </si>
  <si>
    <t>Zacarias 3</t>
  </si>
  <si>
    <t>João 4:1-26</t>
  </si>
  <si>
    <t>I Crônicas 15:1-16:7</t>
  </si>
  <si>
    <t>Zacarias 4</t>
  </si>
  <si>
    <t>João 4:27-42</t>
  </si>
  <si>
    <t>I Crônicas 16:8-43</t>
  </si>
  <si>
    <t>Zacarias 5</t>
  </si>
  <si>
    <t>João 4:43-54</t>
  </si>
  <si>
    <t>I Crônicas 17</t>
  </si>
  <si>
    <t>Zacarias 6</t>
  </si>
  <si>
    <t>João 5:1-18</t>
  </si>
  <si>
    <t>I Crônicas 18-19</t>
  </si>
  <si>
    <t>Zacarias 7</t>
  </si>
  <si>
    <t>João 5:19-47</t>
  </si>
  <si>
    <t>I Crônicas 20-21</t>
  </si>
  <si>
    <t>Zacarias 8</t>
  </si>
  <si>
    <t>João 6:1-24</t>
  </si>
  <si>
    <t>I Crônicas 22-23</t>
  </si>
  <si>
    <t>Zacarias 9</t>
  </si>
  <si>
    <t>João 6:25-59</t>
  </si>
  <si>
    <t>I Crônicas 24</t>
  </si>
  <si>
    <t>Zacarias 10</t>
  </si>
  <si>
    <t>João 6:60-71</t>
  </si>
  <si>
    <t>I Crônicas 25-26</t>
  </si>
  <si>
    <t>Zacarias 11</t>
  </si>
  <si>
    <t>João 7:1-24</t>
  </si>
  <si>
    <t>I Crônicas 27-28</t>
  </si>
  <si>
    <t>Zacarias 12</t>
  </si>
  <si>
    <t>I Crônicas 29</t>
  </si>
  <si>
    <t>Zacarias 13</t>
  </si>
  <si>
    <t>João 8:1-20</t>
  </si>
  <si>
    <t>II Crônicas 1:1-2:16</t>
  </si>
  <si>
    <t>Zacarias 14</t>
  </si>
  <si>
    <t>João 8:21-47</t>
  </si>
  <si>
    <t>II Crônicas 2:17-5:1</t>
  </si>
  <si>
    <t>Malaquias 1:1-2:9</t>
  </si>
  <si>
    <t>João 8:48-59</t>
  </si>
  <si>
    <t>II Crônicas 5:2-14</t>
  </si>
  <si>
    <t>Malaquias 2:10-16</t>
  </si>
  <si>
    <t>João 9:1-23</t>
  </si>
  <si>
    <t>II Crônicas 6</t>
  </si>
  <si>
    <t>Malaquias 2:17-3:18</t>
  </si>
  <si>
    <t>João 9:24-41</t>
  </si>
  <si>
    <t>II Crônicas 7</t>
  </si>
  <si>
    <t>Malaquias 4</t>
  </si>
  <si>
    <t>João 10:1-21</t>
  </si>
  <si>
    <t>II Crônicas 8</t>
  </si>
  <si>
    <t>Salmos 73</t>
  </si>
  <si>
    <t>João 10:22-42</t>
  </si>
  <si>
    <t>II Crônicas 9</t>
  </si>
  <si>
    <t>Salmos 74</t>
  </si>
  <si>
    <t>João 11:1-27</t>
  </si>
  <si>
    <t>II Crônicas 10-11</t>
  </si>
  <si>
    <t>Salmos 75</t>
  </si>
  <si>
    <t>João 11:28-57</t>
  </si>
  <si>
    <t>II Crônicas 12-13</t>
  </si>
  <si>
    <t>Salmos 76</t>
  </si>
  <si>
    <t>João 12:1-26</t>
  </si>
  <si>
    <t>II Crônicas 14-15</t>
  </si>
  <si>
    <t>Salmos 77</t>
  </si>
  <si>
    <t>João 12:27-50</t>
  </si>
  <si>
    <t>II Crônicas 16-17</t>
  </si>
  <si>
    <t>Salmos 78:1-20</t>
  </si>
  <si>
    <t>João 13:1-20</t>
  </si>
  <si>
    <t>II Crônicas 18</t>
  </si>
  <si>
    <t>Salmos 78:21-37</t>
  </si>
  <si>
    <t>João 13:21-38</t>
  </si>
  <si>
    <t>II Crônicas 19</t>
  </si>
  <si>
    <t>Salmos 78:38-55</t>
  </si>
  <si>
    <t>João 14:1-14</t>
  </si>
  <si>
    <t>II Crônicas 20:1-21:1</t>
  </si>
  <si>
    <t>Salmos 78:56-72</t>
  </si>
  <si>
    <t>João 14:15-31</t>
  </si>
  <si>
    <t>II Crônicas 21:2-22:12</t>
  </si>
  <si>
    <t>Salmos 79</t>
  </si>
  <si>
    <t>João 15:1-16:4</t>
  </si>
  <si>
    <t>II Crônicas 23</t>
  </si>
  <si>
    <t>Salmos 80</t>
  </si>
  <si>
    <t>João 16:4-33</t>
  </si>
  <si>
    <t>II Crônicas 24</t>
  </si>
  <si>
    <t>Salmos 81</t>
  </si>
  <si>
    <t>João 17</t>
  </si>
  <si>
    <t>II Crônicas 25</t>
  </si>
  <si>
    <t>Salmos 82</t>
  </si>
  <si>
    <t>João 18:1-18</t>
  </si>
  <si>
    <t>II Crônicas 26</t>
  </si>
  <si>
    <t>Salmos 83</t>
  </si>
  <si>
    <t>João 18:19-38</t>
  </si>
  <si>
    <t>II Crônicas 27-28</t>
  </si>
  <si>
    <t>Salmos 84</t>
  </si>
  <si>
    <t>João 18:38-19:16</t>
  </si>
  <si>
    <t>II Crônicas 29</t>
  </si>
  <si>
    <t>Salmos 85</t>
  </si>
  <si>
    <t>João 19:16-42</t>
  </si>
  <si>
    <t>II Crônicas 30</t>
  </si>
  <si>
    <t>Salmos 86</t>
  </si>
  <si>
    <t>João 20:1-18</t>
  </si>
  <si>
    <t>II Crônicas 31</t>
  </si>
  <si>
    <t>Salmos 87</t>
  </si>
  <si>
    <t>João 20:19-31</t>
  </si>
  <si>
    <t>II Crônicas 32</t>
  </si>
  <si>
    <t>Salmos 88</t>
  </si>
  <si>
    <t>João 21</t>
  </si>
  <si>
    <t>II Crônicas 33</t>
  </si>
  <si>
    <t>Salmos 89:1-18</t>
  </si>
  <si>
    <t>I João 1</t>
  </si>
  <si>
    <t>II Crônicas 34</t>
  </si>
  <si>
    <t>Salmos 89:19-37</t>
  </si>
  <si>
    <t>I João 2</t>
  </si>
  <si>
    <t>II Crônicas 35</t>
  </si>
  <si>
    <t>Salmos 89:38-52</t>
  </si>
  <si>
    <t>I João 3</t>
  </si>
  <si>
    <t>II Crônicas 36</t>
  </si>
  <si>
    <t>Salmos 90</t>
  </si>
  <si>
    <t>I João 4</t>
  </si>
  <si>
    <t>Esdras 1-2</t>
  </si>
  <si>
    <t>Salmos 91</t>
  </si>
  <si>
    <t>I João 5</t>
  </si>
  <si>
    <t>Esdras 3-4</t>
  </si>
  <si>
    <t>Salmos 92</t>
  </si>
  <si>
    <t xml:space="preserve">II João </t>
  </si>
  <si>
    <t>Esdras 5-6</t>
  </si>
  <si>
    <t>Salmos 93</t>
  </si>
  <si>
    <t xml:space="preserve">III João </t>
  </si>
  <si>
    <t>Esdras 7-8</t>
  </si>
  <si>
    <t>Salmos 94</t>
  </si>
  <si>
    <t>Judas</t>
  </si>
  <si>
    <t>Esdras 9-10</t>
  </si>
  <si>
    <t>Salmos 95</t>
  </si>
  <si>
    <t>Apocalipse 1</t>
  </si>
  <si>
    <t>Neemias 1-2</t>
  </si>
  <si>
    <t>Salmos 96</t>
  </si>
  <si>
    <t>Apocalipse 2</t>
  </si>
  <si>
    <t>Neemias 3</t>
  </si>
  <si>
    <t>Salmos 97</t>
  </si>
  <si>
    <t>Apocalipse 3</t>
  </si>
  <si>
    <t>Neemias 4</t>
  </si>
  <si>
    <t>Salmos 98</t>
  </si>
  <si>
    <t>Apocalipse 4</t>
  </si>
  <si>
    <t>Neemias 5:1-7:3</t>
  </si>
  <si>
    <t>Salmos 99</t>
  </si>
  <si>
    <t>Apocalipse 5</t>
  </si>
  <si>
    <t>Neemias 7:4-8:12</t>
  </si>
  <si>
    <t>Salmos 100</t>
  </si>
  <si>
    <t>Apocalipse 6</t>
  </si>
  <si>
    <t>Neemias 8:13-9:37</t>
  </si>
  <si>
    <t>Salmos 101</t>
  </si>
  <si>
    <t>Apocalipse 7</t>
  </si>
  <si>
    <t>Neemias 9:38-10:39</t>
  </si>
  <si>
    <t>Salmos 102</t>
  </si>
  <si>
    <t>Apocalipse 8</t>
  </si>
  <si>
    <t>Neemias 11</t>
  </si>
  <si>
    <t>Salmos 103</t>
  </si>
  <si>
    <t>Apocalipse 9</t>
  </si>
  <si>
    <t>Neemias 12</t>
  </si>
  <si>
    <t>Salmos 104:1-23</t>
  </si>
  <si>
    <t>Apocalipse 10</t>
  </si>
  <si>
    <t>Neemias 13</t>
  </si>
  <si>
    <t>Salmos 104:24-35</t>
  </si>
  <si>
    <t>Apocalipse 11</t>
  </si>
  <si>
    <t>Ester 1</t>
  </si>
  <si>
    <t>Salmos 105:1-25</t>
  </si>
  <si>
    <t>Apocalipse 12</t>
  </si>
  <si>
    <t>Ester 2</t>
  </si>
  <si>
    <t>Salmos 105:26-45</t>
  </si>
  <si>
    <t>Apocalipse 13</t>
  </si>
  <si>
    <t>Ester 3-4</t>
  </si>
  <si>
    <t>Salmos 106:1-23</t>
  </si>
  <si>
    <t>Apocalipse 14</t>
  </si>
  <si>
    <t>Ester 5:1-6:13</t>
  </si>
  <si>
    <t>Salmos 106:24-48</t>
  </si>
  <si>
    <t>Apocalipse 15</t>
  </si>
  <si>
    <t>Ester 6:14-8:17</t>
  </si>
  <si>
    <t>Salmos 107:1-22</t>
  </si>
  <si>
    <t>Apocalipse 16</t>
  </si>
  <si>
    <t>Ester 9-10</t>
  </si>
  <si>
    <t>Salmos 107:23-43</t>
  </si>
  <si>
    <t>Apocalipse 17</t>
  </si>
  <si>
    <t>Isaías 1-2</t>
  </si>
  <si>
    <t>Salmos 108</t>
  </si>
  <si>
    <t>Apocalipse 18</t>
  </si>
  <si>
    <t>Isaías 3-4</t>
  </si>
  <si>
    <t>Salmos 109:1-19</t>
  </si>
  <si>
    <t>Apocalipse 19</t>
  </si>
  <si>
    <t>Isaías 5-6</t>
  </si>
  <si>
    <t>Salmos 109:20-31</t>
  </si>
  <si>
    <t>Apocalipse 20</t>
  </si>
  <si>
    <t>Isaías 7-8</t>
  </si>
  <si>
    <t>Salmos 110</t>
  </si>
  <si>
    <t>Apocalipse 21-22</t>
  </si>
  <si>
    <t>Isaías 9-10</t>
  </si>
  <si>
    <t>Salmos 111</t>
  </si>
  <si>
    <t>I Tessalonicenses 1</t>
  </si>
  <si>
    <t>Isaías 11-13</t>
  </si>
  <si>
    <t>Salmos 112</t>
  </si>
  <si>
    <t>I Tessalonicenses 2:1-16</t>
  </si>
  <si>
    <t>Isaías 14-16</t>
  </si>
  <si>
    <t>Salmos 113</t>
  </si>
  <si>
    <t>I Tessalonicenses 2:17-3:13</t>
  </si>
  <si>
    <t>Isaías 17-19</t>
  </si>
  <si>
    <t>Salmos 114</t>
  </si>
  <si>
    <t>I Tessalonicenses 4</t>
  </si>
  <si>
    <t>Isaías 20-22</t>
  </si>
  <si>
    <t>Salmos 115</t>
  </si>
  <si>
    <t>I Tessalonicenses 5</t>
  </si>
  <si>
    <t>Isaías 23-24</t>
  </si>
  <si>
    <t>Salmos 116</t>
  </si>
  <si>
    <t>II Tessalonicenses 1</t>
  </si>
  <si>
    <t>Isaías 25-26</t>
  </si>
  <si>
    <t>Salmos 117</t>
  </si>
  <si>
    <t>II Tessalonicenses 2</t>
  </si>
  <si>
    <t>Isaías 27-28</t>
  </si>
  <si>
    <t>Salmos 118</t>
  </si>
  <si>
    <t>II Tessalonicenses 3</t>
  </si>
  <si>
    <t>Isaías 29-30</t>
  </si>
  <si>
    <t>Salmos 119:1-32</t>
  </si>
  <si>
    <t>I Timóteo 1</t>
  </si>
  <si>
    <t>Isaías 31-33</t>
  </si>
  <si>
    <t>Salmos 119:33-64</t>
  </si>
  <si>
    <t>I Timóteo 2</t>
  </si>
  <si>
    <t>Isaías 34-35</t>
  </si>
  <si>
    <t>Salmos 119:65-96</t>
  </si>
  <si>
    <t>I Timóteo 3</t>
  </si>
  <si>
    <t>Isaías 36-37</t>
  </si>
  <si>
    <t>Salmos 119:97-120</t>
  </si>
  <si>
    <t>I Timóteo 4</t>
  </si>
  <si>
    <t>Isaías 38-39</t>
  </si>
  <si>
    <t>Salmos 119:121-144</t>
  </si>
  <si>
    <t>I Timóteo 5:1-20</t>
  </si>
  <si>
    <t>Jeremias 1-2</t>
  </si>
  <si>
    <t>Salmos 119:145-176</t>
  </si>
  <si>
    <t>I Timóteo 5:21-6:21</t>
  </si>
  <si>
    <t>Jeremias 3-4</t>
  </si>
  <si>
    <t>Salmos 120</t>
  </si>
  <si>
    <t>II Timóteo 1</t>
  </si>
  <si>
    <t>Jeremias 5-6</t>
  </si>
  <si>
    <t>Salmos 121</t>
  </si>
  <si>
    <t>II Timóteo 2</t>
  </si>
  <si>
    <t>Jeremias 7:1-8:17</t>
  </si>
  <si>
    <t>Salmos 122</t>
  </si>
  <si>
    <t>II Timóteo 3</t>
  </si>
  <si>
    <t>Jeremias 8:18-10:25</t>
  </si>
  <si>
    <t>Salmos 123</t>
  </si>
  <si>
    <t>II Timóteo 4</t>
  </si>
  <si>
    <t>Jeremias 11-12</t>
  </si>
  <si>
    <t>Salmos 124</t>
  </si>
  <si>
    <t>Tito 1</t>
  </si>
  <si>
    <t>Jeremias 13-15</t>
  </si>
  <si>
    <t>Salmos 125</t>
  </si>
  <si>
    <t>Tito 2</t>
  </si>
  <si>
    <t>Jeremias 16</t>
  </si>
  <si>
    <t>Salmos 126</t>
  </si>
  <si>
    <t>Tito 3</t>
  </si>
  <si>
    <t>Jeremias 17-18</t>
  </si>
  <si>
    <t>Salmos 127</t>
  </si>
  <si>
    <t>Filemom</t>
  </si>
  <si>
    <t>Jeremias 19-20</t>
  </si>
  <si>
    <t>Salmos 128</t>
  </si>
  <si>
    <t>Tiago 1</t>
  </si>
  <si>
    <t>Jeremias 21-22</t>
  </si>
  <si>
    <t>Salmos 129</t>
  </si>
  <si>
    <t>Tiago 2</t>
  </si>
  <si>
    <t>Jeremias 23-24</t>
  </si>
  <si>
    <t>Salmos 130</t>
  </si>
  <si>
    <t>Tiago 3</t>
  </si>
  <si>
    <t>Jeremias 25-26</t>
  </si>
  <si>
    <t>Salmos 131</t>
  </si>
  <si>
    <t>Tiago 4</t>
  </si>
  <si>
    <t>Jeremias 27-28</t>
  </si>
  <si>
    <t>Salmos 132</t>
  </si>
  <si>
    <t>Tiago 5</t>
  </si>
  <si>
    <t>Jeremias 29-30</t>
  </si>
  <si>
    <t>Salmos 133</t>
  </si>
  <si>
    <t>I Pedro 1</t>
  </si>
  <si>
    <t>Jeremias 31-32</t>
  </si>
  <si>
    <t>Salmos 134</t>
  </si>
  <si>
    <t>I Pedro 2</t>
  </si>
  <si>
    <t>Jeremias 33-34</t>
  </si>
  <si>
    <t>Salmos 135</t>
  </si>
  <si>
    <t>I Pedro 3</t>
  </si>
  <si>
    <t>Jeremias 35-36</t>
  </si>
  <si>
    <t>Salmos 136</t>
  </si>
  <si>
    <t>I Pedro 4</t>
  </si>
  <si>
    <t>Jeremias 37-38</t>
  </si>
  <si>
    <t>Salmos 137</t>
  </si>
  <si>
    <t>I Pedro 5</t>
  </si>
  <si>
    <t>Jeremias 39-40</t>
  </si>
  <si>
    <t>Salmos 138</t>
  </si>
  <si>
    <t>II Pedro 1</t>
  </si>
  <si>
    <t>Jeremias 41-42</t>
  </si>
  <si>
    <t>Salmos 139</t>
  </si>
  <si>
    <t>II Pedro 2</t>
  </si>
  <si>
    <t>Jeremias 43-44</t>
  </si>
  <si>
    <t>Salmos 140</t>
  </si>
  <si>
    <t>II Pedro 3</t>
  </si>
  <si>
    <t>Jeremias 45-46</t>
  </si>
  <si>
    <t>Salmos 141</t>
  </si>
  <si>
    <t>Gálatas 1</t>
  </si>
  <si>
    <t>Jeremias 47-48</t>
  </si>
  <si>
    <t>Salmos 142</t>
  </si>
  <si>
    <t>Gálatas 2</t>
  </si>
  <si>
    <t>Jeremias 49-50</t>
  </si>
  <si>
    <t>Salmos 143</t>
  </si>
  <si>
    <t>Gálatas 3:1-20</t>
  </si>
  <si>
    <t>Jeremias 51-52</t>
  </si>
  <si>
    <t>Salmos 144</t>
  </si>
  <si>
    <t>Gálatas 3:21-4:20</t>
  </si>
  <si>
    <t>Lamentações 1-2</t>
  </si>
  <si>
    <t>Salmos 145</t>
  </si>
  <si>
    <t>Gálatas 4:21-31</t>
  </si>
  <si>
    <t>Lamentações 3-4</t>
  </si>
  <si>
    <t>Salmos 146</t>
  </si>
  <si>
    <t>Gálatas 5:1-15</t>
  </si>
  <si>
    <t>Lamentações 5</t>
  </si>
  <si>
    <t>Salmos 147</t>
  </si>
  <si>
    <t>Gálatas 5:16-26</t>
  </si>
  <si>
    <t>Ezequiel 1</t>
  </si>
  <si>
    <t>Salmos 148</t>
  </si>
  <si>
    <t>Gálatas 6</t>
  </si>
  <si>
    <t>Ezequiel 2-3</t>
  </si>
  <si>
    <t>Salmos 149</t>
  </si>
  <si>
    <t>Efésios 1</t>
  </si>
  <si>
    <t>Ezequiel 4-5</t>
  </si>
  <si>
    <t>Salmos 150</t>
  </si>
  <si>
    <t>Efésios 2</t>
  </si>
  <si>
    <t>Ezequiel 6-7</t>
  </si>
  <si>
    <t>Isaías 40</t>
  </si>
  <si>
    <t>Efésios 3</t>
  </si>
  <si>
    <t>Ezequiel 8-9</t>
  </si>
  <si>
    <t>Isaías 41</t>
  </si>
  <si>
    <t>Efésios 4:1-17</t>
  </si>
  <si>
    <t>Ezequiel 10-11</t>
  </si>
  <si>
    <t>Isaías 42</t>
  </si>
  <si>
    <t>Efésios 4:17-32</t>
  </si>
  <si>
    <t>Ezequiel 12-13</t>
  </si>
  <si>
    <t>Isaías 43</t>
  </si>
  <si>
    <t>Efésios 5:1-20</t>
  </si>
  <si>
    <t>Ezequiel 14-15</t>
  </si>
  <si>
    <t>Isaías 44</t>
  </si>
  <si>
    <t>Efésios 5:21-33</t>
  </si>
  <si>
    <t>Ezequiel 16</t>
  </si>
  <si>
    <t>Isaías 45</t>
  </si>
  <si>
    <t>Efésios 6</t>
  </si>
  <si>
    <t>Ezequiel 17</t>
  </si>
  <si>
    <t>Isaías 46</t>
  </si>
  <si>
    <t>Filipenses 1:1-11</t>
  </si>
  <si>
    <t>Ezequiel 18</t>
  </si>
  <si>
    <t>Isaías 47</t>
  </si>
  <si>
    <t>Filipenses 1:12-30</t>
  </si>
  <si>
    <t>Ezequiel 19</t>
  </si>
  <si>
    <t>Isaías 48</t>
  </si>
  <si>
    <t>Filipenses 2:1-11</t>
  </si>
  <si>
    <t>Ezequiel 20</t>
  </si>
  <si>
    <t>Isaías 49</t>
  </si>
  <si>
    <t>Filipenses 2:12-30</t>
  </si>
  <si>
    <t>Ezequiel 21-22</t>
  </si>
  <si>
    <t>Isaías 50</t>
  </si>
  <si>
    <t>Filipenses 3</t>
  </si>
  <si>
    <t>Ezequiel 23</t>
  </si>
  <si>
    <t>Isaías 51</t>
  </si>
  <si>
    <t>Filipenses 4</t>
  </si>
  <si>
    <t>Ezequiel 24</t>
  </si>
  <si>
    <t>Isaías 52</t>
  </si>
  <si>
    <t>Colossenses 1:1-23</t>
  </si>
  <si>
    <t>Ezequiel 25-26</t>
  </si>
  <si>
    <t>Isaías 53</t>
  </si>
  <si>
    <t>Colossenses 1:24-2:19</t>
  </si>
  <si>
    <t>Ezequiel 27-28</t>
  </si>
  <si>
    <t>Isaías 54</t>
  </si>
  <si>
    <t>Colossenses 2:20-3:17</t>
  </si>
  <si>
    <t>Ezequiel 29-30</t>
  </si>
  <si>
    <t>Isaías 55</t>
  </si>
  <si>
    <t>Colossenses 3:18-4:18</t>
  </si>
  <si>
    <t>Ezequiel 31-32</t>
  </si>
  <si>
    <t>Isaías 56</t>
  </si>
  <si>
    <t>Lucas 1:1-25</t>
  </si>
  <si>
    <t>Ezequiel 33</t>
  </si>
  <si>
    <t>Isaías 57</t>
  </si>
  <si>
    <t>Lucas 1:26-56</t>
  </si>
  <si>
    <t>Ezequiel 34</t>
  </si>
  <si>
    <t>Isaías 58</t>
  </si>
  <si>
    <t>Lucas 1:57-80</t>
  </si>
  <si>
    <t>Ezequiel 35-36</t>
  </si>
  <si>
    <t>Isaías 59</t>
  </si>
  <si>
    <t>Lucas 2:1-20</t>
  </si>
  <si>
    <t>Ezequiel 37</t>
  </si>
  <si>
    <t>Isaías 60</t>
  </si>
  <si>
    <t>Lucas 2:21-52</t>
  </si>
  <si>
    <t>Ezequiel 38-39</t>
  </si>
  <si>
    <t>Isaías 61</t>
  </si>
  <si>
    <t>Lucas 3:1-20</t>
  </si>
  <si>
    <t>Ezequiel 40-41</t>
  </si>
  <si>
    <t>Isaías 62</t>
  </si>
  <si>
    <t>Lucas 3:21-38</t>
  </si>
  <si>
    <t>Ezequiel 42-43</t>
  </si>
  <si>
    <t>Isaías 63</t>
  </si>
  <si>
    <t>Lucas 4:1-30</t>
  </si>
  <si>
    <t>Ezequiel 44-45</t>
  </si>
  <si>
    <t>Isaías 64</t>
  </si>
  <si>
    <t>Lucas 4:31-44</t>
  </si>
  <si>
    <t>Ezequiel 46-47</t>
  </si>
  <si>
    <t>Isaías 65</t>
  </si>
  <si>
    <t>Lucas 5:1-26</t>
  </si>
  <si>
    <t>Ezequiel 48</t>
  </si>
  <si>
    <t>Isaías 66</t>
  </si>
  <si>
    <t>ACOMPANHAMENTO MENSAL</t>
  </si>
  <si>
    <t>TEXTOS LIDOS</t>
  </si>
  <si>
    <t>LEITURAS PENDENTES</t>
  </si>
  <si>
    <t>PRÓXIMAS LEITURAS</t>
  </si>
  <si>
    <t>PROGRESSO</t>
  </si>
  <si>
    <t>PROGRESSO DA LEITURA</t>
  </si>
  <si>
    <r>
      <t xml:space="preserve">Esta planilha foi desenvolvida em parceria com a equipe do blog </t>
    </r>
    <r>
      <rPr>
        <b/>
        <i/>
        <sz val="10"/>
        <color indexed="23"/>
        <rFont val="Arial"/>
        <family val="2"/>
      </rPr>
      <t>O Rei das Planilhas</t>
    </r>
    <r>
      <rPr>
        <i/>
        <sz val="10"/>
        <color indexed="23"/>
        <rFont val="Arial"/>
        <family val="2"/>
      </rPr>
      <t>:</t>
    </r>
  </si>
  <si>
    <t>Lucas 13:18-35</t>
  </si>
  <si>
    <t>Mateus 19:1-15</t>
  </si>
  <si>
    <t>Mateus 26:41-75</t>
  </si>
  <si>
    <t>João 7:25-53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</si>
</sst>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"/>
    <numFmt numFmtId="165" formatCode="00&quot; dias&quot;"/>
    <numFmt numFmtId="166" formatCode="dd/mm/yy"/>
  </numFmts>
  <fonts count="22" x14ac:knownFonts="1">
    <font>
      <sz val="10"/>
      <name val="Arial"/>
      <family val="2"/>
    </font>
    <font>
      <b/>
      <sz val="10"/>
      <color indexed="9"/>
      <name val="Arial"/>
      <family val="2"/>
    </font>
    <font>
      <i/>
      <sz val="10"/>
      <color indexed="6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i/>
      <sz val="10"/>
      <color indexed="54"/>
      <name val="Arial"/>
      <family val="2"/>
    </font>
    <font>
      <sz val="18"/>
      <name val="Arial"/>
      <family val="2"/>
    </font>
    <font>
      <sz val="14"/>
      <name val="Arial"/>
      <family val="2"/>
    </font>
    <font>
      <u/>
      <sz val="10"/>
      <color indexed="12"/>
      <name val="Arial"/>
      <family val="2"/>
    </font>
    <font>
      <sz val="8"/>
      <color indexed="60"/>
      <name val="Arial"/>
      <family val="2"/>
    </font>
    <font>
      <sz val="14"/>
      <color indexed="60"/>
      <name val="Arial"/>
      <family val="2"/>
    </font>
    <font>
      <sz val="10"/>
      <color indexed="55"/>
      <name val="Arial"/>
      <family val="2"/>
    </font>
    <font>
      <sz val="10"/>
      <color indexed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i/>
      <u/>
      <sz val="10"/>
      <color indexed="12"/>
      <name val="Arial"/>
      <family val="2"/>
    </font>
    <font>
      <sz val="10"/>
      <color indexed="60"/>
      <name val="Arial"/>
      <family val="2"/>
    </font>
    <font>
      <i/>
      <sz val="10"/>
      <color indexed="23"/>
      <name val="Arial"/>
      <family val="2"/>
    </font>
    <font>
      <b/>
      <i/>
      <sz val="10"/>
      <color indexed="23"/>
      <name val="Arial"/>
      <family val="2"/>
    </font>
    <font>
      <b/>
      <sz val="10"/>
      <color rgb="FF0070C0"/>
      <name val="Arial"/>
      <family val="2"/>
    </font>
    <font>
      <i/>
      <sz val="10"/>
      <color theme="1" tint="0.499984740745262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41"/>
        <bgColor indexed="27"/>
      </patternFill>
    </fill>
    <fill>
      <patternFill patternType="solid">
        <fgColor indexed="52"/>
        <bgColor indexed="53"/>
      </patternFill>
    </fill>
    <fill>
      <patternFill patternType="solid">
        <fgColor indexed="10"/>
        <bgColor indexed="60"/>
      </patternFill>
    </fill>
    <fill>
      <patternFill patternType="solid">
        <fgColor indexed="27"/>
        <bgColor indexed="41"/>
      </patternFill>
    </fill>
    <fill>
      <patternFill patternType="solid">
        <fgColor indexed="8"/>
        <bgColor indexed="58"/>
      </patternFill>
    </fill>
    <fill>
      <patternFill patternType="solid">
        <fgColor indexed="43"/>
        <bgColor indexed="26"/>
      </patternFill>
    </fill>
    <fill>
      <patternFill patternType="solid">
        <fgColor indexed="31"/>
        <bgColor indexed="22"/>
      </patternFill>
    </fill>
    <fill>
      <patternFill patternType="solid">
        <fgColor indexed="9"/>
        <bgColor indexed="27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9"/>
      </patternFill>
    </fill>
  </fills>
  <borders count="12">
    <border>
      <left/>
      <right/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</borders>
  <cellStyleXfs count="4">
    <xf numFmtId="0" fontId="0" fillId="0" borderId="0"/>
    <xf numFmtId="0" fontId="15" fillId="2" borderId="0" applyNumberFormat="0" applyFont="0" applyBorder="0" applyAlignment="0" applyProtection="0"/>
    <xf numFmtId="0" fontId="2" fillId="0" borderId="0" applyNumberFormat="0" applyFill="0" applyBorder="0" applyAlignment="0" applyProtection="0"/>
    <xf numFmtId="164" fontId="1" fillId="3" borderId="1" applyAlignment="0" applyProtection="0"/>
  </cellStyleXfs>
  <cellXfs count="69">
    <xf numFmtId="0" fontId="0" fillId="0" borderId="0" xfId="0"/>
    <xf numFmtId="0" fontId="0" fillId="0" borderId="0" xfId="0" applyProtection="1">
      <protection hidden="1"/>
    </xf>
    <xf numFmtId="0" fontId="0" fillId="0" borderId="0" xfId="0" applyAlignment="1" applyProtection="1">
      <alignment horizontal="left"/>
      <protection hidden="1"/>
    </xf>
    <xf numFmtId="0" fontId="3" fillId="0" borderId="0" xfId="0" applyFont="1" applyProtection="1">
      <protection hidden="1"/>
    </xf>
    <xf numFmtId="0" fontId="0" fillId="0" borderId="0" xfId="0" applyFont="1" applyAlignment="1" applyProtection="1">
      <alignment horizontal="center"/>
      <protection hidden="1"/>
    </xf>
    <xf numFmtId="0" fontId="0" fillId="0" borderId="0" xfId="0" applyFont="1" applyProtection="1">
      <protection hidden="1"/>
    </xf>
    <xf numFmtId="0" fontId="4" fillId="0" borderId="0" xfId="0" applyFont="1" applyAlignment="1" applyProtection="1">
      <alignment horizontal="left"/>
      <protection hidden="1"/>
    </xf>
    <xf numFmtId="0" fontId="5" fillId="0" borderId="0" xfId="0" applyFont="1" applyAlignment="1" applyProtection="1">
      <alignment horizontal="center"/>
      <protection hidden="1"/>
    </xf>
    <xf numFmtId="14" fontId="0" fillId="0" borderId="0" xfId="0" applyNumberFormat="1" applyFont="1" applyProtection="1">
      <protection hidden="1"/>
    </xf>
    <xf numFmtId="0" fontId="7" fillId="0" borderId="0" xfId="0" applyFont="1" applyAlignment="1" applyProtection="1">
      <alignment horizontal="center" vertical="center"/>
      <protection hidden="1"/>
    </xf>
    <xf numFmtId="14" fontId="7" fillId="0" borderId="0" xfId="0" applyNumberFormat="1" applyFont="1" applyAlignment="1" applyProtection="1">
      <alignment horizontal="center" vertical="center"/>
      <protection hidden="1"/>
    </xf>
    <xf numFmtId="165" fontId="7" fillId="0" borderId="0" xfId="0" applyNumberFormat="1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top"/>
      <protection hidden="1"/>
    </xf>
    <xf numFmtId="0" fontId="9" fillId="0" borderId="0" xfId="0" applyFont="1" applyAlignment="1" applyProtection="1">
      <alignment horizontal="center" vertical="top"/>
      <protection hidden="1"/>
    </xf>
    <xf numFmtId="0" fontId="10" fillId="0" borderId="0" xfId="0" applyFont="1" applyAlignment="1" applyProtection="1">
      <alignment horizontal="right" vertical="top"/>
      <protection hidden="1"/>
    </xf>
    <xf numFmtId="0" fontId="11" fillId="0" borderId="0" xfId="0" applyFont="1" applyAlignment="1" applyProtection="1">
      <alignment horizontal="center" vertical="top"/>
      <protection hidden="1"/>
    </xf>
    <xf numFmtId="0" fontId="10" fillId="0" borderId="0" xfId="0" applyFont="1" applyAlignment="1" applyProtection="1">
      <alignment horizontal="center" vertical="top"/>
      <protection hidden="1"/>
    </xf>
    <xf numFmtId="0" fontId="10" fillId="0" borderId="0" xfId="0" applyFont="1" applyAlignment="1" applyProtection="1">
      <alignment horizontal="left" vertical="top"/>
      <protection hidden="1"/>
    </xf>
    <xf numFmtId="0" fontId="0" fillId="4" borderId="0" xfId="0" applyFont="1" applyFill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/>
      <protection hidden="1"/>
    </xf>
    <xf numFmtId="14" fontId="0" fillId="5" borderId="0" xfId="0" applyNumberFormat="1" applyFont="1" applyFill="1" applyProtection="1">
      <protection hidden="1"/>
    </xf>
    <xf numFmtId="0" fontId="13" fillId="4" borderId="0" xfId="0" applyFont="1" applyFill="1" applyProtection="1">
      <protection hidden="1"/>
    </xf>
    <xf numFmtId="0" fontId="0" fillId="6" borderId="0" xfId="0" applyFont="1" applyFill="1" applyAlignment="1" applyProtection="1">
      <alignment horizontal="center"/>
      <protection hidden="1"/>
    </xf>
    <xf numFmtId="0" fontId="0" fillId="6" borderId="0" xfId="0" applyFont="1" applyFill="1" applyProtection="1">
      <protection hidden="1"/>
    </xf>
    <xf numFmtId="0" fontId="4" fillId="6" borderId="0" xfId="0" applyFont="1" applyFill="1" applyAlignment="1" applyProtection="1">
      <alignment horizontal="left"/>
      <protection hidden="1"/>
    </xf>
    <xf numFmtId="0" fontId="5" fillId="6" borderId="0" xfId="0" applyFont="1" applyFill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0" fillId="2" borderId="0" xfId="1" applyFont="1"/>
    <xf numFmtId="0" fontId="0" fillId="4" borderId="0" xfId="0" applyFill="1"/>
    <xf numFmtId="0" fontId="0" fillId="4" borderId="0" xfId="0" applyFill="1" applyAlignment="1">
      <alignment horizontal="center"/>
    </xf>
    <xf numFmtId="0" fontId="14" fillId="2" borderId="0" xfId="1" applyFont="1" applyAlignment="1">
      <alignment horizontal="center" vertical="center"/>
    </xf>
    <xf numFmtId="166" fontId="0" fillId="0" borderId="0" xfId="0" applyNumberFormat="1" applyAlignment="1">
      <alignment horizontal="center"/>
    </xf>
    <xf numFmtId="0" fontId="4" fillId="7" borderId="0" xfId="0" applyFont="1" applyFill="1" applyAlignment="1">
      <alignment horizontal="center"/>
    </xf>
    <xf numFmtId="0" fontId="4" fillId="7" borderId="0" xfId="0" applyFont="1" applyFill="1"/>
    <xf numFmtId="0" fontId="0" fillId="8" borderId="0" xfId="0" applyFont="1" applyFill="1" applyBorder="1" applyAlignment="1" applyProtection="1">
      <alignment horizontal="center"/>
      <protection hidden="1"/>
    </xf>
    <xf numFmtId="0" fontId="0" fillId="8" borderId="0" xfId="0" applyFont="1" applyFill="1" applyBorder="1" applyProtection="1">
      <protection hidden="1"/>
    </xf>
    <xf numFmtId="0" fontId="4" fillId="8" borderId="0" xfId="0" applyFont="1" applyFill="1" applyBorder="1" applyAlignment="1" applyProtection="1">
      <alignment horizontal="left"/>
      <protection hidden="1"/>
    </xf>
    <xf numFmtId="0" fontId="9" fillId="10" borderId="8" xfId="0" applyFont="1" applyFill="1" applyBorder="1" applyAlignment="1" applyProtection="1">
      <alignment horizontal="center" vertical="center"/>
      <protection hidden="1"/>
    </xf>
    <xf numFmtId="0" fontId="0" fillId="5" borderId="2" xfId="0" applyFont="1" applyFill="1" applyBorder="1" applyAlignment="1" applyProtection="1">
      <alignment horizontal="left" vertical="center"/>
      <protection hidden="1"/>
    </xf>
    <xf numFmtId="0" fontId="0" fillId="9" borderId="2" xfId="0" applyFont="1" applyFill="1" applyBorder="1" applyAlignment="1" applyProtection="1">
      <alignment horizontal="left" vertical="center"/>
      <protection hidden="1"/>
    </xf>
    <xf numFmtId="0" fontId="3" fillId="0" borderId="0" xfId="0" applyFont="1" applyBorder="1" applyProtection="1">
      <protection hidden="1"/>
    </xf>
    <xf numFmtId="0" fontId="0" fillId="0" borderId="0" xfId="0" applyBorder="1" applyProtection="1">
      <protection hidden="1"/>
    </xf>
    <xf numFmtId="0" fontId="0" fillId="0" borderId="0" xfId="0" applyBorder="1" applyAlignment="1" applyProtection="1">
      <alignment horizontal="left"/>
      <protection hidden="1"/>
    </xf>
    <xf numFmtId="0" fontId="0" fillId="2" borderId="9" xfId="0" applyFill="1" applyBorder="1" applyProtection="1">
      <protection hidden="1"/>
    </xf>
    <xf numFmtId="0" fontId="0" fillId="2" borderId="10" xfId="0" applyFill="1" applyBorder="1" applyProtection="1">
      <protection hidden="1"/>
    </xf>
    <xf numFmtId="0" fontId="0" fillId="2" borderId="10" xfId="0" applyFill="1" applyBorder="1" applyAlignment="1" applyProtection="1">
      <alignment horizontal="left"/>
      <protection hidden="1"/>
    </xf>
    <xf numFmtId="0" fontId="0" fillId="2" borderId="11" xfId="0" applyFill="1" applyBorder="1" applyProtection="1">
      <protection hidden="1"/>
    </xf>
    <xf numFmtId="0" fontId="17" fillId="9" borderId="2" xfId="0" applyFont="1" applyFill="1" applyBorder="1" applyAlignment="1" applyProtection="1">
      <alignment horizontal="center" vertical="center"/>
      <protection locked="0"/>
    </xf>
    <xf numFmtId="0" fontId="0" fillId="8" borderId="3" xfId="0" applyFont="1" applyFill="1" applyBorder="1" applyAlignment="1" applyProtection="1">
      <alignment horizontal="center"/>
      <protection hidden="1"/>
    </xf>
    <xf numFmtId="0" fontId="0" fillId="8" borderId="4" xfId="0" applyFont="1" applyFill="1" applyBorder="1" applyProtection="1">
      <protection hidden="1"/>
    </xf>
    <xf numFmtId="0" fontId="4" fillId="8" borderId="4" xfId="0" applyFont="1" applyFill="1" applyBorder="1" applyAlignment="1" applyProtection="1">
      <alignment horizontal="left"/>
      <protection hidden="1"/>
    </xf>
    <xf numFmtId="0" fontId="5" fillId="8" borderId="4" xfId="0" applyFont="1" applyFill="1" applyBorder="1" applyAlignment="1" applyProtection="1">
      <alignment horizontal="center"/>
      <protection hidden="1"/>
    </xf>
    <xf numFmtId="0" fontId="0" fillId="8" borderId="5" xfId="0" applyFont="1" applyFill="1" applyBorder="1" applyAlignment="1" applyProtection="1">
      <alignment horizontal="center"/>
      <protection hidden="1"/>
    </xf>
    <xf numFmtId="0" fontId="4" fillId="0" borderId="6" xfId="0" applyFont="1" applyBorder="1" applyAlignment="1" applyProtection="1">
      <alignment horizontal="left"/>
      <protection hidden="1"/>
    </xf>
    <xf numFmtId="14" fontId="0" fillId="5" borderId="6" xfId="0" applyNumberFormat="1" applyFont="1" applyFill="1" applyBorder="1" applyProtection="1">
      <protection hidden="1"/>
    </xf>
    <xf numFmtId="0" fontId="16" fillId="0" borderId="0" xfId="0" applyFont="1" applyAlignment="1" applyProtection="1">
      <alignment vertical="center"/>
      <protection hidden="1"/>
    </xf>
    <xf numFmtId="0" fontId="0" fillId="0" borderId="0" xfId="0" applyAlignment="1" applyProtection="1">
      <protection hidden="1"/>
    </xf>
    <xf numFmtId="164" fontId="0" fillId="11" borderId="6" xfId="0" applyNumberFormat="1" applyFont="1" applyFill="1" applyBorder="1" applyAlignment="1" applyProtection="1">
      <alignment horizontal="center"/>
      <protection hidden="1"/>
    </xf>
    <xf numFmtId="164" fontId="0" fillId="11" borderId="0" xfId="0" applyNumberFormat="1" applyFont="1" applyFill="1" applyAlignment="1" applyProtection="1">
      <alignment horizontal="center"/>
      <protection hidden="1"/>
    </xf>
    <xf numFmtId="14" fontId="7" fillId="11" borderId="7" xfId="0" applyNumberFormat="1" applyFont="1" applyFill="1" applyBorder="1" applyAlignment="1" applyProtection="1">
      <alignment horizontal="center" vertical="center"/>
      <protection locked="0"/>
    </xf>
    <xf numFmtId="14" fontId="20" fillId="0" borderId="0" xfId="0" applyNumberFormat="1" applyFont="1" applyAlignment="1" applyProtection="1">
      <alignment horizontal="center"/>
      <protection hidden="1"/>
    </xf>
    <xf numFmtId="0" fontId="0" fillId="5" borderId="2" xfId="0" applyFill="1" applyBorder="1" applyAlignment="1" applyProtection="1">
      <alignment horizontal="left" vertical="center"/>
      <protection hidden="1"/>
    </xf>
    <xf numFmtId="0" fontId="0" fillId="9" borderId="2" xfId="0" applyFill="1" applyBorder="1" applyAlignment="1" applyProtection="1">
      <alignment horizontal="left" vertical="center"/>
      <protection hidden="1"/>
    </xf>
    <xf numFmtId="0" fontId="6" fillId="0" borderId="0" xfId="0" applyFont="1" applyAlignment="1" applyProtection="1">
      <alignment horizontal="right" vertical="center" wrapText="1"/>
      <protection hidden="1"/>
    </xf>
    <xf numFmtId="0" fontId="0" fillId="0" borderId="0" xfId="0" applyFont="1" applyAlignment="1" applyProtection="1">
      <alignment horizontal="center"/>
      <protection hidden="1"/>
    </xf>
    <xf numFmtId="0" fontId="21" fillId="0" borderId="0" xfId="0" applyFont="1" applyAlignment="1" applyProtection="1">
      <alignment horizontal="right" vertical="center" wrapText="1"/>
      <protection hidden="1"/>
    </xf>
    <xf numFmtId="0" fontId="0" fillId="0" borderId="0" xfId="0"/>
    <xf numFmtId="0" fontId="0" fillId="0" borderId="0" xfId="0" applyAlignment="1">
      <alignment horizontal="center"/>
    </xf>
  </cellXfs>
  <cellStyles count="4">
    <cellStyle name="BORDA-GRAFICO" xfId="1"/>
    <cellStyle name="LEITURA-PASSADA" xfId="2"/>
    <cellStyle name="MES-INICIO" xfId="3"/>
    <cellStyle name="Normal" xfId="0" builtinId="0"/>
  </cellStyles>
  <dxfs count="2">
    <dxf>
      <font>
        <b val="0"/>
        <i/>
        <condense val="0"/>
        <extend val="0"/>
        <color indexed="60"/>
      </font>
    </dxf>
    <dxf>
      <font>
        <b/>
        <i val="0"/>
        <condense val="0"/>
        <extend val="0"/>
        <sz val="10"/>
        <color indexed="9"/>
      </font>
      <fill>
        <patternFill patternType="solid">
          <fgColor indexed="53"/>
          <bgColor theme="3" tint="0.39994506668294322"/>
        </patternFill>
      </fill>
      <border>
        <left/>
        <right/>
        <top style="thin">
          <color indexed="8"/>
        </top>
        <bottom style="thin">
          <color indexed="8"/>
        </bottom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F2F2F2"/>
      <rgbColor rgb="00660066"/>
      <rgbColor rgb="00FF8080"/>
      <rgbColor rgb="000066CC"/>
      <rgbColor rgb="00CCCCCC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E6E6E6"/>
      <rgbColor rgb="00CCFFCC"/>
      <rgbColor rgb="00FFFF99"/>
      <rgbColor rgb="00B3B3B3"/>
      <rgbColor rgb="00FF99CC"/>
      <rgbColor rgb="00CC99FF"/>
      <rgbColor rgb="00FFCC99"/>
      <rgbColor rgb="003366FF"/>
      <rgbColor rgb="0033CCCC"/>
      <rgbColor rgb="00AECF00"/>
      <rgbColor rgb="00FFCC00"/>
      <rgbColor rgb="00FF950E"/>
      <rgbColor rgb="00FF6600"/>
      <rgbColor rgb="00666666"/>
      <rgbColor rgb="00999999"/>
      <rgbColor rgb="00003366"/>
      <rgbColor rgb="00579D1C"/>
      <rgbColor rgb="00003300"/>
      <rgbColor rgb="00333300"/>
      <rgbColor rgb="00DC2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8461538461538466E-2"/>
          <c:y val="8.006814310051108E-2"/>
          <c:w val="0.89102564102564108"/>
          <c:h val="0.64395229982964219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PROGRESSO!$E$9</c:f>
              <c:strCache>
                <c:ptCount val="1"/>
                <c:pt idx="0">
                  <c:v>TEXTOS LIDOS</c:v>
                </c:pt>
              </c:strCache>
            </c:strRef>
          </c:tx>
          <c:spPr>
            <a:gradFill>
              <a:gsLst>
                <a:gs pos="0">
                  <a:srgbClr val="409501"/>
                </a:gs>
                <a:gs pos="100000">
                  <a:srgbClr val="4CAF01"/>
                </a:gs>
              </a:gsLst>
              <a:lin ang="5400000" scaled="0"/>
            </a:gradFill>
            <a:ln w="6350">
              <a:solidFill>
                <a:srgbClr val="327301"/>
              </a:solidFill>
            </a:ln>
          </c:spPr>
          <c:invertIfNegative val="0"/>
          <c:cat>
            <c:strRef>
              <c:f>PROGRESSO!$C$10:$C$22</c:f>
              <c:strCache>
                <c:ptCount val="13"/>
                <c:pt idx="0">
                  <c:v>JANEIRO / 2016</c:v>
                </c:pt>
                <c:pt idx="1">
                  <c:v>FEVEREIRO / 2016</c:v>
                </c:pt>
                <c:pt idx="2">
                  <c:v>MARÇO / 2016</c:v>
                </c:pt>
                <c:pt idx="3">
                  <c:v>ABRIL / 2016</c:v>
                </c:pt>
                <c:pt idx="4">
                  <c:v>MAIO / 2016</c:v>
                </c:pt>
                <c:pt idx="5">
                  <c:v>JUNHO / 2016</c:v>
                </c:pt>
                <c:pt idx="6">
                  <c:v>JULHO / 2016</c:v>
                </c:pt>
                <c:pt idx="7">
                  <c:v>AGOSTO / 2016</c:v>
                </c:pt>
                <c:pt idx="8">
                  <c:v>SETEMBRO / 2016</c:v>
                </c:pt>
                <c:pt idx="9">
                  <c:v>OUTUBRO / 2016</c:v>
                </c:pt>
                <c:pt idx="10">
                  <c:v>NOVEMBRO / 2016</c:v>
                </c:pt>
                <c:pt idx="11">
                  <c:v>DEZEMBRO / 2016</c:v>
                </c:pt>
                <c:pt idx="12">
                  <c:v>JANEIRO / 2017</c:v>
                </c:pt>
              </c:strCache>
            </c:strRef>
          </c:cat>
          <c:val>
            <c:numRef>
              <c:f>PROGRESSO!$E$10:$E$22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39-40B5-90A5-921602F53035}"/>
            </c:ext>
          </c:extLst>
        </c:ser>
        <c:ser>
          <c:idx val="1"/>
          <c:order val="1"/>
          <c:tx>
            <c:strRef>
              <c:f>PROGRESSO!$F$9</c:f>
              <c:strCache>
                <c:ptCount val="1"/>
                <c:pt idx="0">
                  <c:v>LEITURAS PENDENTES</c:v>
                </c:pt>
              </c:strCache>
            </c:strRef>
          </c:tx>
          <c:spPr>
            <a:gradFill>
              <a:gsLst>
                <a:gs pos="0">
                  <a:srgbClr val="D20000"/>
                </a:gs>
                <a:gs pos="100000">
                  <a:srgbClr val="E60000"/>
                </a:gs>
              </a:gsLst>
              <a:lin ang="5400000" scaled="0"/>
            </a:gradFill>
            <a:ln w="6350">
              <a:solidFill>
                <a:srgbClr val="A80000"/>
              </a:solidFill>
            </a:ln>
          </c:spPr>
          <c:invertIfNegative val="0"/>
          <c:cat>
            <c:strRef>
              <c:f>PROGRESSO!$C$10:$C$22</c:f>
              <c:strCache>
                <c:ptCount val="13"/>
                <c:pt idx="0">
                  <c:v>JANEIRO / 2016</c:v>
                </c:pt>
                <c:pt idx="1">
                  <c:v>FEVEREIRO / 2016</c:v>
                </c:pt>
                <c:pt idx="2">
                  <c:v>MARÇO / 2016</c:v>
                </c:pt>
                <c:pt idx="3">
                  <c:v>ABRIL / 2016</c:v>
                </c:pt>
                <c:pt idx="4">
                  <c:v>MAIO / 2016</c:v>
                </c:pt>
                <c:pt idx="5">
                  <c:v>JUNHO / 2016</c:v>
                </c:pt>
                <c:pt idx="6">
                  <c:v>JULHO / 2016</c:v>
                </c:pt>
                <c:pt idx="7">
                  <c:v>AGOSTO / 2016</c:v>
                </c:pt>
                <c:pt idx="8">
                  <c:v>SETEMBRO / 2016</c:v>
                </c:pt>
                <c:pt idx="9">
                  <c:v>OUTUBRO / 2016</c:v>
                </c:pt>
                <c:pt idx="10">
                  <c:v>NOVEMBRO / 2016</c:v>
                </c:pt>
                <c:pt idx="11">
                  <c:v>DEZEMBRO / 2016</c:v>
                </c:pt>
                <c:pt idx="12">
                  <c:v>JANEIRO / 2017</c:v>
                </c:pt>
              </c:strCache>
            </c:strRef>
          </c:cat>
          <c:val>
            <c:numRef>
              <c:f>PROGRESSO!$F$10:$F$22</c:f>
              <c:numCache>
                <c:formatCode>General</c:formatCode>
                <c:ptCount val="13"/>
                <c:pt idx="0">
                  <c:v>39</c:v>
                </c:pt>
                <c:pt idx="1">
                  <c:v>87</c:v>
                </c:pt>
                <c:pt idx="2">
                  <c:v>93</c:v>
                </c:pt>
                <c:pt idx="3">
                  <c:v>9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39-40B5-90A5-921602F53035}"/>
            </c:ext>
          </c:extLst>
        </c:ser>
        <c:ser>
          <c:idx val="2"/>
          <c:order val="2"/>
          <c:tx>
            <c:strRef>
              <c:f>PROGRESSO!$G$9</c:f>
              <c:strCache>
                <c:ptCount val="1"/>
                <c:pt idx="0">
                  <c:v>PRÓXIMAS LEITURAS</c:v>
                </c:pt>
              </c:strCache>
            </c:strRef>
          </c:tx>
          <c:spPr>
            <a:gradFill>
              <a:gsLst>
                <a:gs pos="0">
                  <a:schemeClr val="bg1">
                    <a:lumMod val="85000"/>
                  </a:schemeClr>
                </a:gs>
                <a:gs pos="100000">
                  <a:sysClr val="window" lastClr="FFFFFF">
                    <a:lumMod val="95000"/>
                  </a:sysClr>
                </a:gs>
              </a:gsLst>
              <a:lin ang="5400000" scaled="0"/>
            </a:gradFill>
            <a:ln w="6350">
              <a:solidFill>
                <a:schemeClr val="bg1">
                  <a:lumMod val="50000"/>
                </a:schemeClr>
              </a:solidFill>
            </a:ln>
          </c:spPr>
          <c:invertIfNegative val="0"/>
          <c:cat>
            <c:strRef>
              <c:f>PROGRESSO!$C$10:$C$22</c:f>
              <c:strCache>
                <c:ptCount val="13"/>
                <c:pt idx="0">
                  <c:v>JANEIRO / 2016</c:v>
                </c:pt>
                <c:pt idx="1">
                  <c:v>FEVEREIRO / 2016</c:v>
                </c:pt>
                <c:pt idx="2">
                  <c:v>MARÇO / 2016</c:v>
                </c:pt>
                <c:pt idx="3">
                  <c:v>ABRIL / 2016</c:v>
                </c:pt>
                <c:pt idx="4">
                  <c:v>MAIO / 2016</c:v>
                </c:pt>
                <c:pt idx="5">
                  <c:v>JUNHO / 2016</c:v>
                </c:pt>
                <c:pt idx="6">
                  <c:v>JULHO / 2016</c:v>
                </c:pt>
                <c:pt idx="7">
                  <c:v>AGOSTO / 2016</c:v>
                </c:pt>
                <c:pt idx="8">
                  <c:v>SETEMBRO / 2016</c:v>
                </c:pt>
                <c:pt idx="9">
                  <c:v>OUTUBRO / 2016</c:v>
                </c:pt>
                <c:pt idx="10">
                  <c:v>NOVEMBRO / 2016</c:v>
                </c:pt>
                <c:pt idx="11">
                  <c:v>DEZEMBRO / 2016</c:v>
                </c:pt>
                <c:pt idx="12">
                  <c:v>JANEIRO / 2017</c:v>
                </c:pt>
              </c:strCache>
            </c:strRef>
          </c:cat>
          <c:val>
            <c:numRef>
              <c:f>PROGRESSO!$G$10:$G$22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81</c:v>
                </c:pt>
                <c:pt idx="4">
                  <c:v>93</c:v>
                </c:pt>
                <c:pt idx="5">
                  <c:v>90</c:v>
                </c:pt>
                <c:pt idx="6">
                  <c:v>93</c:v>
                </c:pt>
                <c:pt idx="7">
                  <c:v>93</c:v>
                </c:pt>
                <c:pt idx="8">
                  <c:v>90</c:v>
                </c:pt>
                <c:pt idx="9">
                  <c:v>93</c:v>
                </c:pt>
                <c:pt idx="10">
                  <c:v>90</c:v>
                </c:pt>
                <c:pt idx="11">
                  <c:v>93</c:v>
                </c:pt>
                <c:pt idx="12">
                  <c:v>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39-40B5-90A5-921602F530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0"/>
        <c:overlap val="100"/>
        <c:axId val="250753440"/>
        <c:axId val="1"/>
      </c:barChart>
      <c:catAx>
        <c:axId val="250753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1200">
                <a:latin typeface="Arial" pitchFamily="34" charset="0"/>
                <a:cs typeface="Arial" pitchFamily="34" charset="0"/>
              </a:defRPr>
            </a:pPr>
            <a:endParaRPr lang="pt-B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minorGridlines>
          <c:spPr>
            <a:ln>
              <a:solidFill>
                <a:schemeClr val="bg1">
                  <a:lumMod val="85000"/>
                </a:schemeClr>
              </a:solidFill>
            </a:ln>
          </c:spPr>
        </c:minorGridlines>
        <c:numFmt formatCode="0%" sourceLinked="1"/>
        <c:majorTickMark val="out"/>
        <c:minorTickMark val="cross"/>
        <c:tickLblPos val="nextTo"/>
        <c:txPr>
          <a:bodyPr/>
          <a:lstStyle/>
          <a:p>
            <a:pPr>
              <a:defRPr sz="1200" b="1">
                <a:latin typeface="Arial" pitchFamily="34" charset="0"/>
                <a:cs typeface="Arial" pitchFamily="34" charset="0"/>
              </a:defRPr>
            </a:pPr>
            <a:endParaRPr lang="pt-BR"/>
          </a:p>
        </c:txPr>
        <c:crossAx val="250753440"/>
        <c:crosses val="autoZero"/>
        <c:crossBetween val="between"/>
        <c:majorUnit val="0.25"/>
        <c:minorUnit val="0.05"/>
      </c:valAx>
    </c:plotArea>
    <c:legend>
      <c:legendPos val="t"/>
      <c:layout>
        <c:manualLayout>
          <c:xMode val="edge"/>
          <c:yMode val="edge"/>
          <c:x val="0.15510653476007807"/>
          <c:y val="1.4150156273055305E-2"/>
          <c:w val="0.68978679588128411"/>
          <c:h val="6.5120658895491568E-2"/>
        </c:manualLayout>
      </c:layout>
      <c:overlay val="0"/>
      <c:txPr>
        <a:bodyPr/>
        <a:lstStyle/>
        <a:p>
          <a:pPr>
            <a:defRPr sz="1050">
              <a:latin typeface="Arial" pitchFamily="34" charset="0"/>
              <a:cs typeface="Arial" pitchFamily="34" charset="0"/>
            </a:defRPr>
          </a:pPr>
          <a:endParaRPr lang="pt-BR"/>
        </a:p>
      </c:txPr>
    </c:legend>
    <c:plotVisOnly val="0"/>
    <c:dispBlanksAs val="gap"/>
    <c:showDLblsOverMax val="0"/>
  </c:chart>
  <c:spPr>
    <a:noFill/>
    <a:ln>
      <a:noFill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50"/>
      <c:rotY val="31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spPr>
            <a:solidFill>
              <a:srgbClr val="71B000"/>
            </a:solidFill>
            <a:ln w="12700">
              <a:solidFill>
                <a:schemeClr val="accent3">
                  <a:lumMod val="75000"/>
                </a:schemeClr>
              </a:solidFill>
            </a:ln>
          </c:spPr>
          <c:explosion val="25"/>
          <c:dPt>
            <c:idx val="0"/>
            <c:bubble3D val="0"/>
            <c:spPr>
              <a:solidFill>
                <a:srgbClr val="4CAF01"/>
              </a:solidFill>
              <a:ln w="6350">
                <a:solidFill>
                  <a:schemeClr val="accent3">
                    <a:lumMod val="50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0-7964-4424-9E01-0806DD11C9D2}"/>
              </c:ext>
            </c:extLst>
          </c:dPt>
          <c:dPt>
            <c:idx val="1"/>
            <c:bubble3D val="0"/>
            <c:spPr>
              <a:solidFill>
                <a:srgbClr val="D20000"/>
              </a:solidFill>
              <a:ln w="6350">
                <a:solidFill>
                  <a:schemeClr val="accent2">
                    <a:lumMod val="50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1-7964-4424-9E01-0806DD11C9D2}"/>
              </c:ext>
            </c:extLst>
          </c:dPt>
          <c:dPt>
            <c:idx val="2"/>
            <c:bubble3D val="0"/>
            <c:spPr>
              <a:solidFill>
                <a:schemeClr val="bg1">
                  <a:lumMod val="85000"/>
                </a:schemeClr>
              </a:solidFill>
              <a:ln w="6350">
                <a:solidFill>
                  <a:schemeClr val="bg1">
                    <a:lumMod val="65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2-7964-4424-9E01-0806DD11C9D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400" b="1">
                    <a:latin typeface="Arial" pitchFamily="34" charset="0"/>
                    <a:cs typeface="Arial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PROGRESSO!$E$9:$G$9</c:f>
              <c:strCache>
                <c:ptCount val="3"/>
                <c:pt idx="0">
                  <c:v>TEXTOS LIDOS</c:v>
                </c:pt>
                <c:pt idx="1">
                  <c:v>LEITURAS PENDENTES</c:v>
                </c:pt>
                <c:pt idx="2">
                  <c:v>PRÓXIMAS LEITURAS</c:v>
                </c:pt>
              </c:strCache>
            </c:strRef>
          </c:cat>
          <c:val>
            <c:numRef>
              <c:f>PROGRESSO!$E$23:$G$23</c:f>
              <c:numCache>
                <c:formatCode>General</c:formatCode>
                <c:ptCount val="3"/>
                <c:pt idx="0">
                  <c:v>0</c:v>
                </c:pt>
                <c:pt idx="1">
                  <c:v>228</c:v>
                </c:pt>
                <c:pt idx="2">
                  <c:v>867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964-4424-9E01-0806DD11C9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1.753621568095063E-2"/>
          <c:y val="0.83409438105951039"/>
          <c:w val="0.41304328845304067"/>
          <c:h val="0.14972049922331143"/>
        </c:manualLayout>
      </c:layout>
      <c:overlay val="0"/>
      <c:txPr>
        <a:bodyPr/>
        <a:lstStyle/>
        <a:p>
          <a:pPr rtl="0">
            <a:defRPr sz="1100">
              <a:latin typeface="Arial" pitchFamily="34" charset="0"/>
              <a:cs typeface="Arial" pitchFamily="34" charset="0"/>
            </a:defRPr>
          </a:pPr>
          <a:endParaRPr lang="pt-BR"/>
        </a:p>
      </c:txPr>
    </c:legend>
    <c:plotVisOnly val="0"/>
    <c:dispBlanksAs val="zero"/>
    <c:showDLblsOverMax val="0"/>
  </c:chart>
  <c:spPr>
    <a:noFill/>
    <a:ln>
      <a:noFill/>
    </a:ln>
  </c:sp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7272727272727271"/>
          <c:y val="3.0612244897959183E-2"/>
          <c:w val="0.66403162055335974"/>
          <c:h val="0.87142857142857144"/>
        </c:manualLayout>
      </c:layout>
      <c:barChart>
        <c:barDir val="col"/>
        <c:grouping val="percentStacked"/>
        <c:varyColors val="0"/>
        <c:ser>
          <c:idx val="0"/>
          <c:order val="0"/>
          <c:tx>
            <c:strRef>
              <c:f>PROGRESSO!$E$9</c:f>
              <c:strCache>
                <c:ptCount val="1"/>
                <c:pt idx="0">
                  <c:v>TEXTOS LIDOS</c:v>
                </c:pt>
              </c:strCache>
            </c:strRef>
          </c:tx>
          <c:spPr>
            <a:gradFill>
              <a:gsLst>
                <a:gs pos="0">
                  <a:srgbClr val="4CAF01"/>
                </a:gs>
                <a:gs pos="100000">
                  <a:srgbClr val="409501"/>
                </a:gs>
              </a:gsLst>
              <a:lin ang="16200000" scaled="0"/>
            </a:gradFill>
            <a:ln w="6350">
              <a:solidFill>
                <a:srgbClr val="327301"/>
              </a:solidFill>
            </a:ln>
          </c:spPr>
          <c:invertIfNegative val="0"/>
          <c:cat>
            <c:strRef>
              <c:f>PROGRESSO!$B$23</c:f>
              <c:strCache>
                <c:ptCount val="1"/>
                <c:pt idx="0">
                  <c:v>PROGRESSO</c:v>
                </c:pt>
              </c:strCache>
            </c:strRef>
          </c:cat>
          <c:val>
            <c:numRef>
              <c:f>PROGRESSO!$E$23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7B7-47B3-A2C4-87053F6302CD}"/>
            </c:ext>
          </c:extLst>
        </c:ser>
        <c:ser>
          <c:idx val="1"/>
          <c:order val="1"/>
          <c:tx>
            <c:strRef>
              <c:f>PROGRESSO!$F$9</c:f>
              <c:strCache>
                <c:ptCount val="1"/>
                <c:pt idx="0">
                  <c:v>LEITURAS PENDENTES</c:v>
                </c:pt>
              </c:strCache>
            </c:strRef>
          </c:tx>
          <c:spPr>
            <a:gradFill>
              <a:gsLst>
                <a:gs pos="0">
                  <a:srgbClr val="D20000"/>
                </a:gs>
                <a:gs pos="100000">
                  <a:srgbClr val="E60000"/>
                </a:gs>
              </a:gsLst>
              <a:lin ang="5400000" scaled="0"/>
            </a:gradFill>
            <a:ln w="6350">
              <a:solidFill>
                <a:srgbClr val="C00000"/>
              </a:solidFill>
            </a:ln>
          </c:spPr>
          <c:invertIfNegative val="0"/>
          <c:cat>
            <c:strRef>
              <c:f>PROGRESSO!$B$23</c:f>
              <c:strCache>
                <c:ptCount val="1"/>
                <c:pt idx="0">
                  <c:v>PROGRESSO</c:v>
                </c:pt>
              </c:strCache>
            </c:strRef>
          </c:cat>
          <c:val>
            <c:numRef>
              <c:f>PROGRESSO!$F$23</c:f>
              <c:numCache>
                <c:formatCode>General</c:formatCode>
                <c:ptCount val="1"/>
                <c:pt idx="0">
                  <c:v>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7B7-47B3-A2C4-87053F6302CD}"/>
            </c:ext>
          </c:extLst>
        </c:ser>
        <c:ser>
          <c:idx val="2"/>
          <c:order val="2"/>
          <c:tx>
            <c:strRef>
              <c:f>PROGRESSO!$G$9</c:f>
              <c:strCache>
                <c:ptCount val="1"/>
                <c:pt idx="0">
                  <c:v>PRÓXIMAS LEITURAS</c:v>
                </c:pt>
              </c:strCache>
            </c:strRef>
          </c:tx>
          <c:spPr>
            <a:gradFill>
              <a:gsLst>
                <a:gs pos="0">
                  <a:sysClr val="window" lastClr="FFFFFF">
                    <a:lumMod val="85000"/>
                  </a:sysClr>
                </a:gs>
                <a:gs pos="100000">
                  <a:schemeClr val="bg1">
                    <a:lumMod val="95000"/>
                  </a:schemeClr>
                </a:gs>
              </a:gsLst>
              <a:lin ang="5400000" scaled="0"/>
            </a:gradFill>
            <a:ln w="6350">
              <a:solidFill>
                <a:schemeClr val="bg1">
                  <a:lumMod val="75000"/>
                </a:schemeClr>
              </a:solidFill>
            </a:ln>
          </c:spPr>
          <c:invertIfNegative val="0"/>
          <c:cat>
            <c:strRef>
              <c:f>PROGRESSO!$B$23</c:f>
              <c:strCache>
                <c:ptCount val="1"/>
                <c:pt idx="0">
                  <c:v>PROGRESSO</c:v>
                </c:pt>
              </c:strCache>
            </c:strRef>
          </c:cat>
          <c:val>
            <c:numRef>
              <c:f>PROGRESSO!$G$23</c:f>
              <c:numCache>
                <c:formatCode>General</c:formatCode>
                <c:ptCount val="1"/>
                <c:pt idx="0">
                  <c:v>867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7B7-47B3-A2C4-87053F630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250895664"/>
        <c:axId val="1"/>
      </c:barChart>
      <c:catAx>
        <c:axId val="2508956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200" b="1">
                <a:latin typeface="Arial" pitchFamily="34" charset="0"/>
                <a:cs typeface="Arial" pitchFamily="34" charset="0"/>
              </a:defRPr>
            </a:pPr>
            <a:endParaRPr lang="pt-B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minorGridlines>
          <c:spPr>
            <a:ln>
              <a:solidFill>
                <a:schemeClr val="bg1">
                  <a:lumMod val="85000"/>
                </a:schemeClr>
              </a:solidFill>
            </a:ln>
          </c:spPr>
        </c:minorGridlines>
        <c:numFmt formatCode="0%" sourceLinked="1"/>
        <c:majorTickMark val="out"/>
        <c:minorTickMark val="none"/>
        <c:tickLblPos val="nextTo"/>
        <c:txPr>
          <a:bodyPr/>
          <a:lstStyle/>
          <a:p>
            <a:pPr>
              <a:defRPr sz="1200" b="1">
                <a:latin typeface="Arial" pitchFamily="34" charset="0"/>
                <a:cs typeface="Arial" pitchFamily="34" charset="0"/>
              </a:defRPr>
            </a:pPr>
            <a:endParaRPr lang="pt-BR"/>
          </a:p>
        </c:txPr>
        <c:crossAx val="250895664"/>
        <c:crosses val="autoZero"/>
        <c:crossBetween val="between"/>
        <c:majorUnit val="0.25"/>
        <c:minorUnit val="0.05"/>
      </c:valAx>
    </c:plotArea>
    <c:plotVisOnly val="0"/>
    <c:dispBlanksAs val="zero"/>
    <c:showDLblsOverMax val="0"/>
  </c:chart>
  <c:spPr>
    <a:noFill/>
    <a:ln>
      <a:noFill/>
    </a:ln>
  </c:sp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eidasplanilhas.com/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://www.sbb.org.br/" TargetMode="External"/><Relationship Id="rId4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png"/><Relationship Id="rId4" Type="http://schemas.openxmlformats.org/officeDocument/2006/relationships/hyperlink" Target="http://www.sbb.org.br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317500</xdr:colOff>
      <xdr:row>0</xdr:row>
      <xdr:rowOff>973666</xdr:rowOff>
    </xdr:to>
    <xdr:sp macro="" textlink="">
      <xdr:nvSpPr>
        <xdr:cNvPr id="12" name="Rounded Rectangle 11">
          <a:hlinkClick xmlns:r="http://schemas.openxmlformats.org/officeDocument/2006/relationships" r:id="rId1"/>
        </xdr:cNvPr>
        <xdr:cNvSpPr/>
      </xdr:nvSpPr>
      <xdr:spPr bwMode="auto">
        <a:xfrm>
          <a:off x="0" y="0"/>
          <a:ext cx="2106083" cy="973666"/>
        </a:xfrm>
        <a:prstGeom prst="roundRect">
          <a:avLst/>
        </a:prstGeom>
        <a:gradFill flip="none" rotWithShape="1">
          <a:gsLst>
            <a:gs pos="0">
              <a:srgbClr val="F8F8F8"/>
            </a:gs>
            <a:gs pos="75000">
              <a:schemeClr val="bg1"/>
            </a:gs>
            <a:gs pos="100000">
              <a:srgbClr val="F8F8F8"/>
            </a:gs>
          </a:gsLst>
          <a:lin ang="5400000" scaled="0"/>
          <a:tileRect/>
        </a:gradFill>
        <a:ln>
          <a:solidFill>
            <a:schemeClr val="bg1">
              <a:lumMod val="95000"/>
            </a:schemeClr>
          </a:solidFill>
          <a:headEnd type="none" w="med" len="med"/>
          <a:tailEnd type="none" w="med" len="med"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endParaRPr lang="pt-BR"/>
        </a:p>
      </xdr:txBody>
    </xdr:sp>
    <xdr:clientData/>
  </xdr:twoCellAnchor>
  <xdr:twoCellAnchor editAs="oneCell">
    <xdr:from>
      <xdr:col>0</xdr:col>
      <xdr:colOff>342900</xdr:colOff>
      <xdr:row>0</xdr:row>
      <xdr:rowOff>95250</xdr:rowOff>
    </xdr:from>
    <xdr:to>
      <xdr:col>3</xdr:col>
      <xdr:colOff>38100</xdr:colOff>
      <xdr:row>0</xdr:row>
      <xdr:rowOff>847725</xdr:rowOff>
    </xdr:to>
    <xdr:pic>
      <xdr:nvPicPr>
        <xdr:cNvPr id="1038" name="Picture 6" descr="logomarca-sbb.gif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95250"/>
          <a:ext cx="14382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381000</xdr:colOff>
      <xdr:row>0</xdr:row>
      <xdr:rowOff>0</xdr:rowOff>
    </xdr:from>
    <xdr:to>
      <xdr:col>10</xdr:col>
      <xdr:colOff>1333500</xdr:colOff>
      <xdr:row>0</xdr:row>
      <xdr:rowOff>952500</xdr:rowOff>
    </xdr:to>
    <xdr:pic>
      <xdr:nvPicPr>
        <xdr:cNvPr id="1039" name="Figuras 1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28575</xdr:colOff>
      <xdr:row>5</xdr:row>
      <xdr:rowOff>28575</xdr:rowOff>
    </xdr:from>
    <xdr:to>
      <xdr:col>9</xdr:col>
      <xdr:colOff>7458075</xdr:colOff>
      <xdr:row>39</xdr:row>
      <xdr:rowOff>114300</xdr:rowOff>
    </xdr:to>
    <xdr:graphicFrame macro="">
      <xdr:nvGraphicFramePr>
        <xdr:cNvPr id="2065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0</xdr:colOff>
      <xdr:row>43</xdr:row>
      <xdr:rowOff>0</xdr:rowOff>
    </xdr:from>
    <xdr:to>
      <xdr:col>9</xdr:col>
      <xdr:colOff>4695825</xdr:colOff>
      <xdr:row>71</xdr:row>
      <xdr:rowOff>133350</xdr:rowOff>
    </xdr:to>
    <xdr:graphicFrame macro="">
      <xdr:nvGraphicFramePr>
        <xdr:cNvPr id="2066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5048250</xdr:colOff>
      <xdr:row>43</xdr:row>
      <xdr:rowOff>38100</xdr:rowOff>
    </xdr:from>
    <xdr:to>
      <xdr:col>9</xdr:col>
      <xdr:colOff>7458075</xdr:colOff>
      <xdr:row>72</xdr:row>
      <xdr:rowOff>9525</xdr:rowOff>
    </xdr:to>
    <xdr:graphicFrame macro="">
      <xdr:nvGraphicFramePr>
        <xdr:cNvPr id="2067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9</xdr:col>
      <xdr:colOff>3057525</xdr:colOff>
      <xdr:row>0</xdr:row>
      <xdr:rowOff>104775</xdr:rowOff>
    </xdr:from>
    <xdr:to>
      <xdr:col>9</xdr:col>
      <xdr:colOff>4505325</xdr:colOff>
      <xdr:row>0</xdr:row>
      <xdr:rowOff>857250</xdr:rowOff>
    </xdr:to>
    <xdr:pic>
      <xdr:nvPicPr>
        <xdr:cNvPr id="2068" name="Picture 6" descr="logomarca-sbb.gif">
          <a:hlinkClick xmlns:r="http://schemas.openxmlformats.org/officeDocument/2006/relationships" r:id="rId4"/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4200" y="104775"/>
          <a:ext cx="144780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7"/>
  <sheetViews>
    <sheetView tabSelected="1" defaultGridColor="0" colorId="41" zoomScale="90" zoomScaleNormal="90" zoomScaleSheetLayoutView="130" workbookViewId="0">
      <pane ySplit="9" topLeftCell="A10" activePane="bottomLeft" state="frozen"/>
      <selection pane="bottomLeft" activeCell="G7" sqref="G7"/>
    </sheetView>
  </sheetViews>
  <sheetFormatPr defaultColWidth="11.5703125" defaultRowHeight="12.75" x14ac:dyDescent="0.2"/>
  <cols>
    <col min="1" max="1" width="5.140625" style="1" customWidth="1"/>
    <col min="2" max="2" width="0.5703125" style="1" customWidth="1"/>
    <col min="3" max="3" width="20.42578125" style="2" customWidth="1"/>
    <col min="4" max="4" width="0.5703125" style="1" customWidth="1"/>
    <col min="5" max="5" width="4.85546875" style="1" customWidth="1"/>
    <col min="6" max="6" width="4.140625" style="1" customWidth="1"/>
    <col min="7" max="7" width="25.5703125" style="1" customWidth="1"/>
    <col min="8" max="8" width="4.140625" style="1" customWidth="1"/>
    <col min="9" max="9" width="25.5703125" style="1" customWidth="1"/>
    <col min="10" max="10" width="4.140625" style="1" customWidth="1"/>
    <col min="11" max="11" width="25.5703125" style="1" customWidth="1"/>
    <col min="12" max="12" width="0" style="3" hidden="1" customWidth="1"/>
    <col min="13" max="16" width="0" style="1" hidden="1" customWidth="1"/>
    <col min="17" max="17" width="29.28515625" style="1" customWidth="1"/>
    <col min="18" max="16384" width="11.5703125" style="1"/>
  </cols>
  <sheetData>
    <row r="1" spans="1:16" ht="76.5" customHeight="1" x14ac:dyDescent="0.2">
      <c r="A1" s="65"/>
      <c r="B1" s="65"/>
      <c r="C1" s="65"/>
      <c r="D1" s="65"/>
      <c r="E1" s="65"/>
      <c r="F1" s="7"/>
      <c r="H1" s="56"/>
      <c r="I1" s="66" t="s">
        <v>1105</v>
      </c>
      <c r="J1" s="66"/>
      <c r="K1" s="57"/>
    </row>
    <row r="2" spans="1:16" hidden="1" x14ac:dyDescent="0.2">
      <c r="A2" s="4"/>
      <c r="B2" s="5"/>
      <c r="C2" s="6"/>
      <c r="D2" s="5"/>
      <c r="E2" s="5"/>
      <c r="F2" s="7"/>
      <c r="G2" s="8"/>
      <c r="H2" s="7"/>
      <c r="I2" s="5"/>
      <c r="J2" s="7"/>
      <c r="K2" s="5"/>
    </row>
    <row r="3" spans="1:16" hidden="1" x14ac:dyDescent="0.2">
      <c r="A3" s="4"/>
      <c r="B3" s="5"/>
      <c r="C3" s="6"/>
      <c r="D3" s="5"/>
      <c r="E3" s="5"/>
      <c r="F3" s="7"/>
      <c r="G3" s="8"/>
      <c r="H3" s="7"/>
      <c r="I3" s="5"/>
      <c r="J3" s="7"/>
      <c r="K3" s="5"/>
    </row>
    <row r="4" spans="1:16" hidden="1" x14ac:dyDescent="0.2">
      <c r="A4" s="4"/>
      <c r="B4" s="5"/>
      <c r="C4" s="6"/>
      <c r="D4" s="5"/>
      <c r="E4" s="5"/>
      <c r="F4" s="7"/>
      <c r="G4" s="8"/>
      <c r="H4" s="7"/>
      <c r="I4" s="5"/>
      <c r="J4" s="7"/>
      <c r="K4" s="5"/>
    </row>
    <row r="5" spans="1:16" x14ac:dyDescent="0.2">
      <c r="A5" s="4"/>
      <c r="B5" s="5"/>
      <c r="C5" s="6"/>
      <c r="D5" s="5"/>
      <c r="E5" s="5"/>
      <c r="F5" s="7"/>
      <c r="G5" s="8"/>
      <c r="H5" s="7"/>
      <c r="I5" s="5"/>
      <c r="J5" s="7"/>
      <c r="K5" s="5"/>
    </row>
    <row r="6" spans="1:16" ht="17.100000000000001" customHeight="1" x14ac:dyDescent="0.2">
      <c r="A6" s="64" t="s">
        <v>0</v>
      </c>
      <c r="B6" s="64"/>
      <c r="C6" s="64"/>
      <c r="D6" s="64"/>
      <c r="E6" s="64"/>
      <c r="F6" s="7"/>
      <c r="G6" s="61" t="s">
        <v>1</v>
      </c>
      <c r="H6" s="7"/>
      <c r="I6" s="61" t="s">
        <v>2</v>
      </c>
      <c r="J6" s="7"/>
      <c r="K6" s="61" t="s">
        <v>3</v>
      </c>
    </row>
    <row r="7" spans="1:16" s="9" customFormat="1" ht="23.25" x14ac:dyDescent="0.35">
      <c r="A7" s="64"/>
      <c r="B7" s="64"/>
      <c r="C7" s="64"/>
      <c r="D7" s="64"/>
      <c r="E7" s="64"/>
      <c r="G7" s="60">
        <v>42388</v>
      </c>
      <c r="I7" s="10">
        <f ca="1">NOW()</f>
        <v>42463.763438773145</v>
      </c>
      <c r="K7" s="11">
        <f ca="1">ROUNDUP((PROGRESSO!G23+PROGRESSO!F23)/3,0)</f>
        <v>365</v>
      </c>
      <c r="L7" s="12"/>
    </row>
    <row r="8" spans="1:16" s="13" customFormat="1" ht="18" x14ac:dyDescent="0.2">
      <c r="A8" s="64"/>
      <c r="B8" s="64"/>
      <c r="C8" s="64"/>
      <c r="D8" s="64"/>
      <c r="E8" s="64"/>
      <c r="G8" s="14" t="str">
        <f>HYPERLINK("#LEITURA!"&amp;ADDRESS(ROW(LEITURA!$A$9)+LOOKUP(DATE(YEAR(LEITURA!$G$7),MONTH(LEITURA!$G$7),DAY(LEITURA!$G$7)),LEITURA!$E$10:$E$374,LEITURA!$A$10:$A$374),3),"VOLTAR PARA O INÍCIO")</f>
        <v>VOLTAR PARA O INÍCIO</v>
      </c>
      <c r="I8" s="14" t="str">
        <f ca="1">HYPERLINK("#LEITURA!"&amp;IF(LEITURA!$I$7&gt;=LEITURA!$G$7,IF(AND(MONTH(LEITURA!$I$7)=MONTH(LEITURA!$G$7),YEAR(LEITURA!$I$7)=YEAR(LEITURA!$G$7)),ADDRESS(ROW(LEITURA!$A$9)+LOOKUP(DATE(YEAR(LEITURA!$I$7),MONTH(LEITURA!$I$7),DAY(LEITURA!$G$7)),LEITURA!$E$10:$E$374,LEITURA!$A$10:$A$374),3),ADDRESS(ROW(LEITURA!$A$9)+LOOKUP(DATE(YEAR(LEITURA!$I$7),MONTH(LEITURA!$I$7),1),LEITURA!$E$10:$E$374,LEITURA!$A$10:$A$374),3)),ADDRESS(ROW(LEITURA!$A$9)+LOOKUP(DATE(YEAR(LEITURA!$G$7),MONTH(LEITURA!$G$7),DAY(LEITURA!$G$7)),LEITURA!$E$10:$E$374,LEITURA!$A$10:$A$374),3)),"IR PARA MÊS ATUAL")</f>
        <v>IR PARA MÊS ATUAL</v>
      </c>
      <c r="K8" s="14" t="str">
        <f>HYPERLINK("#PROGRESSO!$J$4","VER PROGRESSO")</f>
        <v>VER PROGRESSO</v>
      </c>
      <c r="L8" s="15" t="s">
        <v>4</v>
      </c>
      <c r="M8" s="16"/>
      <c r="N8" s="17" t="s">
        <v>5</v>
      </c>
      <c r="O8" s="17" t="s">
        <v>6</v>
      </c>
      <c r="P8" s="18" t="s">
        <v>7</v>
      </c>
    </row>
    <row r="9" spans="1:16" ht="5.65" customHeight="1" x14ac:dyDescent="0.2">
      <c r="A9" s="49"/>
      <c r="B9" s="50"/>
      <c r="C9" s="51"/>
      <c r="D9" s="50"/>
      <c r="E9" s="50"/>
      <c r="F9" s="52"/>
      <c r="G9" s="50"/>
      <c r="H9" s="52"/>
      <c r="I9" s="50"/>
      <c r="J9" s="52"/>
      <c r="K9" s="53"/>
      <c r="M9" s="19"/>
      <c r="N9" s="19"/>
      <c r="O9" s="19"/>
    </row>
    <row r="10" spans="1:16" ht="19.899999999999999" customHeight="1" x14ac:dyDescent="0.2">
      <c r="A10" s="20">
        <f t="shared" ref="A10:A73" si="0">A9+1</f>
        <v>1</v>
      </c>
      <c r="C10" s="54" t="str">
        <f>UPPER(TEXT(E10,"mmmm / aaaa"))</f>
        <v>JANEIRO / 2016</v>
      </c>
      <c r="D10" s="55"/>
      <c r="E10" s="58">
        <f>DATE(YEAR(G7),MONTH(G7),DAY(G7))</f>
        <v>42388</v>
      </c>
      <c r="F10" s="48"/>
      <c r="G10" s="39" t="s">
        <v>8</v>
      </c>
      <c r="H10" s="48"/>
      <c r="I10" s="39" t="s">
        <v>9</v>
      </c>
      <c r="J10" s="48"/>
      <c r="K10" s="39" t="s">
        <v>10</v>
      </c>
      <c r="M10" s="22" t="str">
        <f>C10</f>
        <v>JANEIRO / 2016</v>
      </c>
      <c r="N10" s="22">
        <f t="shared" ref="N10:N73" si="1">IF(F10&lt;&gt;"",1,0)+IF(H10&lt;&gt;"",1,0)+IF(J10&lt;&gt;"",1,0)</f>
        <v>0</v>
      </c>
      <c r="O10" s="22">
        <f t="shared" ref="O10:O73" ca="1" si="2">IF(AND($E10&lt;=$I$7,F10=""),1,0)+IF(AND($E10&lt;=$I$7,H10=""),1,0)+IF(AND($E10&lt;=$I$7,J10=""),1,0)</f>
        <v>3</v>
      </c>
    </row>
    <row r="11" spans="1:16" ht="19.899999999999999" customHeight="1" x14ac:dyDescent="0.2">
      <c r="A11" s="20">
        <f t="shared" si="0"/>
        <v>2</v>
      </c>
      <c r="C11" s="6" t="str">
        <f t="shared" ref="C11:C74" si="3">IF(MONTH(E11)&lt;&gt;MONTH(E10),UPPER(TEXT(E11,"mmmm / aaaa")),"")</f>
        <v/>
      </c>
      <c r="D11" s="21"/>
      <c r="E11" s="59">
        <f t="shared" ref="E11:E74" si="4">E10+1</f>
        <v>42389</v>
      </c>
      <c r="F11" s="48"/>
      <c r="G11" s="40" t="s">
        <v>11</v>
      </c>
      <c r="H11" s="48"/>
      <c r="I11" s="40" t="s">
        <v>12</v>
      </c>
      <c r="J11" s="48"/>
      <c r="K11" s="40" t="s">
        <v>13</v>
      </c>
      <c r="M11" s="22" t="str">
        <f t="shared" ref="M11:M74" si="5">IF(MONTH(E11)=MONTH(E10),M10,C11)</f>
        <v>JANEIRO / 2016</v>
      </c>
      <c r="N11" s="22">
        <f t="shared" si="1"/>
        <v>0</v>
      </c>
      <c r="O11" s="22">
        <f t="shared" ca="1" si="2"/>
        <v>3</v>
      </c>
    </row>
    <row r="12" spans="1:16" ht="19.899999999999999" customHeight="1" x14ac:dyDescent="0.2">
      <c r="A12" s="20">
        <f t="shared" si="0"/>
        <v>3</v>
      </c>
      <c r="C12" s="6" t="str">
        <f t="shared" si="3"/>
        <v/>
      </c>
      <c r="D12" s="21"/>
      <c r="E12" s="59">
        <f t="shared" si="4"/>
        <v>42390</v>
      </c>
      <c r="F12" s="48"/>
      <c r="G12" s="39" t="s">
        <v>14</v>
      </c>
      <c r="H12" s="48"/>
      <c r="I12" s="39" t="s">
        <v>15</v>
      </c>
      <c r="J12" s="48"/>
      <c r="K12" s="39" t="s">
        <v>16</v>
      </c>
      <c r="M12" s="22" t="str">
        <f t="shared" si="5"/>
        <v>JANEIRO / 2016</v>
      </c>
      <c r="N12" s="22">
        <f t="shared" si="1"/>
        <v>0</v>
      </c>
      <c r="O12" s="22">
        <f t="shared" ca="1" si="2"/>
        <v>3</v>
      </c>
    </row>
    <row r="13" spans="1:16" ht="19.899999999999999" customHeight="1" x14ac:dyDescent="0.2">
      <c r="A13" s="20">
        <f t="shared" si="0"/>
        <v>4</v>
      </c>
      <c r="C13" s="6" t="str">
        <f t="shared" si="3"/>
        <v/>
      </c>
      <c r="D13" s="21"/>
      <c r="E13" s="59">
        <f t="shared" si="4"/>
        <v>42391</v>
      </c>
      <c r="F13" s="48"/>
      <c r="G13" s="40" t="s">
        <v>17</v>
      </c>
      <c r="H13" s="48"/>
      <c r="I13" s="40" t="s">
        <v>18</v>
      </c>
      <c r="J13" s="48"/>
      <c r="K13" s="40" t="s">
        <v>19</v>
      </c>
      <c r="M13" s="22" t="str">
        <f t="shared" si="5"/>
        <v>JANEIRO / 2016</v>
      </c>
      <c r="N13" s="22">
        <f t="shared" si="1"/>
        <v>0</v>
      </c>
      <c r="O13" s="22">
        <f t="shared" ca="1" si="2"/>
        <v>3</v>
      </c>
    </row>
    <row r="14" spans="1:16" ht="19.899999999999999" customHeight="1" x14ac:dyDescent="0.2">
      <c r="A14" s="20">
        <f t="shared" si="0"/>
        <v>5</v>
      </c>
      <c r="C14" s="6" t="str">
        <f t="shared" si="3"/>
        <v/>
      </c>
      <c r="D14" s="21"/>
      <c r="E14" s="59">
        <f t="shared" si="4"/>
        <v>42392</v>
      </c>
      <c r="F14" s="48"/>
      <c r="G14" s="39" t="s">
        <v>20</v>
      </c>
      <c r="H14" s="48"/>
      <c r="I14" s="39" t="s">
        <v>21</v>
      </c>
      <c r="J14" s="48"/>
      <c r="K14" s="39" t="s">
        <v>22</v>
      </c>
      <c r="M14" s="22" t="str">
        <f t="shared" si="5"/>
        <v>JANEIRO / 2016</v>
      </c>
      <c r="N14" s="22">
        <f t="shared" si="1"/>
        <v>0</v>
      </c>
      <c r="O14" s="22">
        <f t="shared" ca="1" si="2"/>
        <v>3</v>
      </c>
    </row>
    <row r="15" spans="1:16" ht="19.899999999999999" customHeight="1" x14ac:dyDescent="0.2">
      <c r="A15" s="20">
        <f t="shared" si="0"/>
        <v>6</v>
      </c>
      <c r="C15" s="6" t="str">
        <f t="shared" si="3"/>
        <v/>
      </c>
      <c r="D15" s="21"/>
      <c r="E15" s="59">
        <f t="shared" si="4"/>
        <v>42393</v>
      </c>
      <c r="F15" s="48"/>
      <c r="G15" s="40" t="s">
        <v>23</v>
      </c>
      <c r="H15" s="48"/>
      <c r="I15" s="40" t="s">
        <v>24</v>
      </c>
      <c r="J15" s="48"/>
      <c r="K15" s="40" t="s">
        <v>25</v>
      </c>
      <c r="M15" s="22" t="str">
        <f t="shared" si="5"/>
        <v>JANEIRO / 2016</v>
      </c>
      <c r="N15" s="22">
        <f t="shared" si="1"/>
        <v>0</v>
      </c>
      <c r="O15" s="22">
        <f t="shared" ca="1" si="2"/>
        <v>3</v>
      </c>
    </row>
    <row r="16" spans="1:16" ht="19.899999999999999" customHeight="1" x14ac:dyDescent="0.2">
      <c r="A16" s="20">
        <f t="shared" si="0"/>
        <v>7</v>
      </c>
      <c r="C16" s="6" t="str">
        <f t="shared" si="3"/>
        <v/>
      </c>
      <c r="D16" s="21"/>
      <c r="E16" s="59">
        <f t="shared" si="4"/>
        <v>42394</v>
      </c>
      <c r="F16" s="48"/>
      <c r="G16" s="39" t="s">
        <v>26</v>
      </c>
      <c r="H16" s="48"/>
      <c r="I16" s="39" t="s">
        <v>27</v>
      </c>
      <c r="J16" s="48"/>
      <c r="K16" s="39" t="s">
        <v>28</v>
      </c>
      <c r="M16" s="22" t="str">
        <f t="shared" si="5"/>
        <v>JANEIRO / 2016</v>
      </c>
      <c r="N16" s="22">
        <f t="shared" si="1"/>
        <v>0</v>
      </c>
      <c r="O16" s="22">
        <f t="shared" ca="1" si="2"/>
        <v>3</v>
      </c>
    </row>
    <row r="17" spans="1:15" ht="19.899999999999999" customHeight="1" x14ac:dyDescent="0.2">
      <c r="A17" s="20">
        <f t="shared" si="0"/>
        <v>8</v>
      </c>
      <c r="C17" s="6" t="str">
        <f t="shared" si="3"/>
        <v/>
      </c>
      <c r="D17" s="21"/>
      <c r="E17" s="59">
        <f t="shared" si="4"/>
        <v>42395</v>
      </c>
      <c r="F17" s="48"/>
      <c r="G17" s="40" t="s">
        <v>29</v>
      </c>
      <c r="H17" s="48"/>
      <c r="I17" s="40" t="s">
        <v>30</v>
      </c>
      <c r="J17" s="48"/>
      <c r="K17" s="40" t="s">
        <v>31</v>
      </c>
      <c r="M17" s="22" t="str">
        <f t="shared" si="5"/>
        <v>JANEIRO / 2016</v>
      </c>
      <c r="N17" s="22">
        <f t="shared" si="1"/>
        <v>0</v>
      </c>
      <c r="O17" s="22">
        <f t="shared" ca="1" si="2"/>
        <v>3</v>
      </c>
    </row>
    <row r="18" spans="1:15" ht="19.899999999999999" customHeight="1" x14ac:dyDescent="0.2">
      <c r="A18" s="20">
        <f t="shared" si="0"/>
        <v>9</v>
      </c>
      <c r="C18" s="6" t="str">
        <f t="shared" si="3"/>
        <v/>
      </c>
      <c r="D18" s="21"/>
      <c r="E18" s="59">
        <f t="shared" si="4"/>
        <v>42396</v>
      </c>
      <c r="F18" s="48"/>
      <c r="G18" s="39" t="s">
        <v>32</v>
      </c>
      <c r="H18" s="48"/>
      <c r="I18" s="39" t="s">
        <v>33</v>
      </c>
      <c r="J18" s="48"/>
      <c r="K18" s="39" t="s">
        <v>34</v>
      </c>
      <c r="M18" s="22" t="str">
        <f t="shared" si="5"/>
        <v>JANEIRO / 2016</v>
      </c>
      <c r="N18" s="22">
        <f t="shared" si="1"/>
        <v>0</v>
      </c>
      <c r="O18" s="22">
        <f t="shared" ca="1" si="2"/>
        <v>3</v>
      </c>
    </row>
    <row r="19" spans="1:15" ht="19.899999999999999" customHeight="1" x14ac:dyDescent="0.2">
      <c r="A19" s="20">
        <f t="shared" si="0"/>
        <v>10</v>
      </c>
      <c r="C19" s="6" t="str">
        <f t="shared" si="3"/>
        <v/>
      </c>
      <c r="D19" s="21"/>
      <c r="E19" s="59">
        <f t="shared" si="4"/>
        <v>42397</v>
      </c>
      <c r="F19" s="48"/>
      <c r="G19" s="40" t="s">
        <v>35</v>
      </c>
      <c r="H19" s="48"/>
      <c r="I19" s="40" t="s">
        <v>36</v>
      </c>
      <c r="J19" s="48"/>
      <c r="K19" s="40" t="s">
        <v>37</v>
      </c>
      <c r="M19" s="22" t="str">
        <f t="shared" si="5"/>
        <v>JANEIRO / 2016</v>
      </c>
      <c r="N19" s="22">
        <f t="shared" si="1"/>
        <v>0</v>
      </c>
      <c r="O19" s="22">
        <f t="shared" ca="1" si="2"/>
        <v>3</v>
      </c>
    </row>
    <row r="20" spans="1:15" ht="19.899999999999999" customHeight="1" x14ac:dyDescent="0.2">
      <c r="A20" s="20">
        <f t="shared" si="0"/>
        <v>11</v>
      </c>
      <c r="C20" s="6" t="str">
        <f t="shared" si="3"/>
        <v/>
      </c>
      <c r="D20" s="21"/>
      <c r="E20" s="59">
        <f t="shared" si="4"/>
        <v>42398</v>
      </c>
      <c r="F20" s="48"/>
      <c r="G20" s="39" t="s">
        <v>38</v>
      </c>
      <c r="H20" s="48"/>
      <c r="I20" s="39" t="s">
        <v>39</v>
      </c>
      <c r="J20" s="48"/>
      <c r="K20" s="39" t="s">
        <v>40</v>
      </c>
      <c r="M20" s="22" t="str">
        <f t="shared" si="5"/>
        <v>JANEIRO / 2016</v>
      </c>
      <c r="N20" s="22">
        <f t="shared" si="1"/>
        <v>0</v>
      </c>
      <c r="O20" s="22">
        <f t="shared" ca="1" si="2"/>
        <v>3</v>
      </c>
    </row>
    <row r="21" spans="1:15" ht="19.899999999999999" customHeight="1" x14ac:dyDescent="0.2">
      <c r="A21" s="20">
        <f t="shared" si="0"/>
        <v>12</v>
      </c>
      <c r="C21" s="6" t="str">
        <f t="shared" si="3"/>
        <v/>
      </c>
      <c r="D21" s="21"/>
      <c r="E21" s="59">
        <f t="shared" si="4"/>
        <v>42399</v>
      </c>
      <c r="F21" s="48"/>
      <c r="G21" s="40" t="s">
        <v>41</v>
      </c>
      <c r="H21" s="48"/>
      <c r="I21" s="40" t="s">
        <v>42</v>
      </c>
      <c r="J21" s="48"/>
      <c r="K21" s="40" t="s">
        <v>43</v>
      </c>
      <c r="M21" s="22" t="str">
        <f t="shared" si="5"/>
        <v>JANEIRO / 2016</v>
      </c>
      <c r="N21" s="22">
        <f t="shared" si="1"/>
        <v>0</v>
      </c>
      <c r="O21" s="22">
        <f t="shared" ca="1" si="2"/>
        <v>3</v>
      </c>
    </row>
    <row r="22" spans="1:15" ht="19.899999999999999" customHeight="1" x14ac:dyDescent="0.2">
      <c r="A22" s="20">
        <f t="shared" si="0"/>
        <v>13</v>
      </c>
      <c r="C22" s="6" t="str">
        <f t="shared" si="3"/>
        <v/>
      </c>
      <c r="D22" s="21"/>
      <c r="E22" s="59">
        <f t="shared" si="4"/>
        <v>42400</v>
      </c>
      <c r="F22" s="48"/>
      <c r="G22" s="39" t="s">
        <v>44</v>
      </c>
      <c r="H22" s="48"/>
      <c r="I22" s="39" t="s">
        <v>45</v>
      </c>
      <c r="J22" s="48"/>
      <c r="K22" s="39" t="s">
        <v>46</v>
      </c>
      <c r="M22" s="22" t="str">
        <f t="shared" si="5"/>
        <v>JANEIRO / 2016</v>
      </c>
      <c r="N22" s="22">
        <f t="shared" si="1"/>
        <v>0</v>
      </c>
      <c r="O22" s="22">
        <f t="shared" ca="1" si="2"/>
        <v>3</v>
      </c>
    </row>
    <row r="23" spans="1:15" ht="19.899999999999999" customHeight="1" x14ac:dyDescent="0.2">
      <c r="A23" s="20">
        <f t="shared" si="0"/>
        <v>14</v>
      </c>
      <c r="C23" s="6" t="str">
        <f t="shared" si="3"/>
        <v>FEVEREIRO / 2016</v>
      </c>
      <c r="D23" s="21"/>
      <c r="E23" s="59">
        <f t="shared" si="4"/>
        <v>42401</v>
      </c>
      <c r="F23" s="48"/>
      <c r="G23" s="40" t="s">
        <v>47</v>
      </c>
      <c r="H23" s="48"/>
      <c r="I23" s="40" t="s">
        <v>48</v>
      </c>
      <c r="J23" s="48"/>
      <c r="K23" s="40" t="s">
        <v>49</v>
      </c>
      <c r="M23" s="22" t="str">
        <f t="shared" si="5"/>
        <v>FEVEREIRO / 2016</v>
      </c>
      <c r="N23" s="22">
        <f t="shared" si="1"/>
        <v>0</v>
      </c>
      <c r="O23" s="22">
        <f t="shared" ca="1" si="2"/>
        <v>3</v>
      </c>
    </row>
    <row r="24" spans="1:15" ht="19.899999999999999" customHeight="1" x14ac:dyDescent="0.2">
      <c r="A24" s="20">
        <f t="shared" si="0"/>
        <v>15</v>
      </c>
      <c r="C24" s="6" t="str">
        <f t="shared" si="3"/>
        <v/>
      </c>
      <c r="D24" s="21"/>
      <c r="E24" s="59">
        <f t="shared" si="4"/>
        <v>42402</v>
      </c>
      <c r="F24" s="48"/>
      <c r="G24" s="39" t="s">
        <v>50</v>
      </c>
      <c r="H24" s="48"/>
      <c r="I24" s="39" t="s">
        <v>51</v>
      </c>
      <c r="J24" s="48"/>
      <c r="K24" s="39" t="s">
        <v>52</v>
      </c>
      <c r="M24" s="22" t="str">
        <f t="shared" si="5"/>
        <v>FEVEREIRO / 2016</v>
      </c>
      <c r="N24" s="22">
        <f t="shared" si="1"/>
        <v>0</v>
      </c>
      <c r="O24" s="22">
        <f t="shared" ca="1" si="2"/>
        <v>3</v>
      </c>
    </row>
    <row r="25" spans="1:15" ht="19.899999999999999" customHeight="1" x14ac:dyDescent="0.2">
      <c r="A25" s="20">
        <f t="shared" si="0"/>
        <v>16</v>
      </c>
      <c r="C25" s="6" t="str">
        <f t="shared" si="3"/>
        <v/>
      </c>
      <c r="D25" s="21"/>
      <c r="E25" s="59">
        <f t="shared" si="4"/>
        <v>42403</v>
      </c>
      <c r="F25" s="48"/>
      <c r="G25" s="40" t="s">
        <v>53</v>
      </c>
      <c r="H25" s="48"/>
      <c r="I25" s="40" t="s">
        <v>54</v>
      </c>
      <c r="J25" s="48"/>
      <c r="K25" s="40" t="s">
        <v>55</v>
      </c>
      <c r="M25" s="22" t="str">
        <f t="shared" si="5"/>
        <v>FEVEREIRO / 2016</v>
      </c>
      <c r="N25" s="22">
        <f t="shared" si="1"/>
        <v>0</v>
      </c>
      <c r="O25" s="22">
        <f t="shared" ca="1" si="2"/>
        <v>3</v>
      </c>
    </row>
    <row r="26" spans="1:15" ht="19.899999999999999" customHeight="1" x14ac:dyDescent="0.2">
      <c r="A26" s="20">
        <f t="shared" si="0"/>
        <v>17</v>
      </c>
      <c r="C26" s="6" t="str">
        <f t="shared" si="3"/>
        <v/>
      </c>
      <c r="D26" s="21"/>
      <c r="E26" s="59">
        <f t="shared" si="4"/>
        <v>42404</v>
      </c>
      <c r="F26" s="48"/>
      <c r="G26" s="62" t="s">
        <v>1106</v>
      </c>
      <c r="H26" s="48"/>
      <c r="I26" s="39" t="s">
        <v>56</v>
      </c>
      <c r="J26" s="48"/>
      <c r="K26" s="39" t="s">
        <v>57</v>
      </c>
      <c r="M26" s="22" t="str">
        <f t="shared" si="5"/>
        <v>FEVEREIRO / 2016</v>
      </c>
      <c r="N26" s="22">
        <f t="shared" si="1"/>
        <v>0</v>
      </c>
      <c r="O26" s="22">
        <f t="shared" ca="1" si="2"/>
        <v>3</v>
      </c>
    </row>
    <row r="27" spans="1:15" ht="19.899999999999999" customHeight="1" x14ac:dyDescent="0.2">
      <c r="A27" s="20">
        <f t="shared" si="0"/>
        <v>18</v>
      </c>
      <c r="C27" s="6" t="str">
        <f t="shared" si="3"/>
        <v/>
      </c>
      <c r="D27" s="21"/>
      <c r="E27" s="59">
        <f t="shared" si="4"/>
        <v>42405</v>
      </c>
      <c r="F27" s="48"/>
      <c r="G27" s="40" t="s">
        <v>58</v>
      </c>
      <c r="H27" s="48"/>
      <c r="I27" s="40" t="s">
        <v>59</v>
      </c>
      <c r="J27" s="48"/>
      <c r="K27" s="40" t="s">
        <v>60</v>
      </c>
      <c r="M27" s="22" t="str">
        <f t="shared" si="5"/>
        <v>FEVEREIRO / 2016</v>
      </c>
      <c r="N27" s="22">
        <f t="shared" si="1"/>
        <v>0</v>
      </c>
      <c r="O27" s="22">
        <f t="shared" ca="1" si="2"/>
        <v>3</v>
      </c>
    </row>
    <row r="28" spans="1:15" ht="19.899999999999999" customHeight="1" x14ac:dyDescent="0.2">
      <c r="A28" s="20">
        <f t="shared" si="0"/>
        <v>19</v>
      </c>
      <c r="C28" s="6" t="str">
        <f t="shared" si="3"/>
        <v/>
      </c>
      <c r="D28" s="21"/>
      <c r="E28" s="59">
        <f t="shared" si="4"/>
        <v>42406</v>
      </c>
      <c r="F28" s="48"/>
      <c r="G28" s="39" t="s">
        <v>61</v>
      </c>
      <c r="H28" s="48"/>
      <c r="I28" s="39" t="s">
        <v>62</v>
      </c>
      <c r="J28" s="48"/>
      <c r="K28" s="39" t="s">
        <v>63</v>
      </c>
      <c r="M28" s="22" t="str">
        <f t="shared" si="5"/>
        <v>FEVEREIRO / 2016</v>
      </c>
      <c r="N28" s="22">
        <f t="shared" si="1"/>
        <v>0</v>
      </c>
      <c r="O28" s="22">
        <f t="shared" ca="1" si="2"/>
        <v>3</v>
      </c>
    </row>
    <row r="29" spans="1:15" ht="19.899999999999999" customHeight="1" x14ac:dyDescent="0.2">
      <c r="A29" s="20">
        <f t="shared" si="0"/>
        <v>20</v>
      </c>
      <c r="C29" s="6" t="str">
        <f t="shared" si="3"/>
        <v/>
      </c>
      <c r="D29" s="21"/>
      <c r="E29" s="59">
        <f t="shared" si="4"/>
        <v>42407</v>
      </c>
      <c r="F29" s="48"/>
      <c r="G29" s="40" t="s">
        <v>64</v>
      </c>
      <c r="H29" s="48"/>
      <c r="I29" s="40" t="s">
        <v>65</v>
      </c>
      <c r="J29" s="48"/>
      <c r="K29" s="40" t="s">
        <v>66</v>
      </c>
      <c r="M29" s="22" t="str">
        <f t="shared" si="5"/>
        <v>FEVEREIRO / 2016</v>
      </c>
      <c r="N29" s="22">
        <f t="shared" si="1"/>
        <v>0</v>
      </c>
      <c r="O29" s="22">
        <f t="shared" ca="1" si="2"/>
        <v>3</v>
      </c>
    </row>
    <row r="30" spans="1:15" ht="19.899999999999999" customHeight="1" x14ac:dyDescent="0.2">
      <c r="A30" s="20">
        <f t="shared" si="0"/>
        <v>21</v>
      </c>
      <c r="C30" s="6" t="str">
        <f t="shared" si="3"/>
        <v/>
      </c>
      <c r="D30" s="21"/>
      <c r="E30" s="59">
        <f t="shared" si="4"/>
        <v>42408</v>
      </c>
      <c r="F30" s="48"/>
      <c r="G30" s="39" t="s">
        <v>67</v>
      </c>
      <c r="H30" s="48"/>
      <c r="I30" s="39" t="s">
        <v>68</v>
      </c>
      <c r="J30" s="48"/>
      <c r="K30" s="39" t="s">
        <v>69</v>
      </c>
      <c r="M30" s="22" t="str">
        <f t="shared" si="5"/>
        <v>FEVEREIRO / 2016</v>
      </c>
      <c r="N30" s="22">
        <f t="shared" si="1"/>
        <v>0</v>
      </c>
      <c r="O30" s="22">
        <f t="shared" ca="1" si="2"/>
        <v>3</v>
      </c>
    </row>
    <row r="31" spans="1:15" ht="19.899999999999999" customHeight="1" x14ac:dyDescent="0.2">
      <c r="A31" s="20">
        <f t="shared" si="0"/>
        <v>22</v>
      </c>
      <c r="C31" s="6" t="str">
        <f t="shared" si="3"/>
        <v/>
      </c>
      <c r="D31" s="21"/>
      <c r="E31" s="59">
        <f t="shared" si="4"/>
        <v>42409</v>
      </c>
      <c r="F31" s="48"/>
      <c r="G31" s="40" t="s">
        <v>70</v>
      </c>
      <c r="H31" s="48"/>
      <c r="I31" s="40" t="s">
        <v>71</v>
      </c>
      <c r="J31" s="48"/>
      <c r="K31" s="40" t="s">
        <v>72</v>
      </c>
      <c r="M31" s="22" t="str">
        <f t="shared" si="5"/>
        <v>FEVEREIRO / 2016</v>
      </c>
      <c r="N31" s="22">
        <f t="shared" si="1"/>
        <v>0</v>
      </c>
      <c r="O31" s="22">
        <f t="shared" ca="1" si="2"/>
        <v>3</v>
      </c>
    </row>
    <row r="32" spans="1:15" ht="19.899999999999999" customHeight="1" x14ac:dyDescent="0.2">
      <c r="A32" s="20">
        <f t="shared" si="0"/>
        <v>23</v>
      </c>
      <c r="C32" s="6" t="str">
        <f t="shared" si="3"/>
        <v/>
      </c>
      <c r="D32" s="21"/>
      <c r="E32" s="59">
        <f t="shared" si="4"/>
        <v>42410</v>
      </c>
      <c r="F32" s="48"/>
      <c r="G32" s="39" t="s">
        <v>73</v>
      </c>
      <c r="H32" s="48"/>
      <c r="I32" s="39" t="s">
        <v>74</v>
      </c>
      <c r="J32" s="48"/>
      <c r="K32" s="39" t="s">
        <v>75</v>
      </c>
      <c r="M32" s="22" t="str">
        <f t="shared" si="5"/>
        <v>FEVEREIRO / 2016</v>
      </c>
      <c r="N32" s="22">
        <f t="shared" si="1"/>
        <v>0</v>
      </c>
      <c r="O32" s="22">
        <f t="shared" ca="1" si="2"/>
        <v>3</v>
      </c>
    </row>
    <row r="33" spans="1:15" ht="19.899999999999999" customHeight="1" x14ac:dyDescent="0.2">
      <c r="A33" s="20">
        <f t="shared" si="0"/>
        <v>24</v>
      </c>
      <c r="C33" s="6" t="str">
        <f t="shared" si="3"/>
        <v/>
      </c>
      <c r="D33" s="21"/>
      <c r="E33" s="59">
        <f t="shared" si="4"/>
        <v>42411</v>
      </c>
      <c r="F33" s="48"/>
      <c r="G33" s="40" t="s">
        <v>76</v>
      </c>
      <c r="H33" s="48"/>
      <c r="I33" s="40" t="s">
        <v>77</v>
      </c>
      <c r="J33" s="48"/>
      <c r="K33" s="40" t="s">
        <v>78</v>
      </c>
      <c r="M33" s="22" t="str">
        <f t="shared" si="5"/>
        <v>FEVEREIRO / 2016</v>
      </c>
      <c r="N33" s="22">
        <f t="shared" si="1"/>
        <v>0</v>
      </c>
      <c r="O33" s="22">
        <f t="shared" ca="1" si="2"/>
        <v>3</v>
      </c>
    </row>
    <row r="34" spans="1:15" ht="19.899999999999999" customHeight="1" x14ac:dyDescent="0.2">
      <c r="A34" s="20">
        <f t="shared" si="0"/>
        <v>25</v>
      </c>
      <c r="C34" s="6" t="str">
        <f t="shared" si="3"/>
        <v/>
      </c>
      <c r="D34" s="21"/>
      <c r="E34" s="59">
        <f t="shared" si="4"/>
        <v>42412</v>
      </c>
      <c r="F34" s="48"/>
      <c r="G34" s="39" t="s">
        <v>79</v>
      </c>
      <c r="H34" s="48"/>
      <c r="I34" s="39" t="s">
        <v>80</v>
      </c>
      <c r="J34" s="48"/>
      <c r="K34" s="39" t="s">
        <v>81</v>
      </c>
      <c r="M34" s="22" t="str">
        <f t="shared" si="5"/>
        <v>FEVEREIRO / 2016</v>
      </c>
      <c r="N34" s="22">
        <f t="shared" si="1"/>
        <v>0</v>
      </c>
      <c r="O34" s="22">
        <f t="shared" ca="1" si="2"/>
        <v>3</v>
      </c>
    </row>
    <row r="35" spans="1:15" ht="19.899999999999999" customHeight="1" x14ac:dyDescent="0.2">
      <c r="A35" s="20">
        <f t="shared" si="0"/>
        <v>26</v>
      </c>
      <c r="C35" s="6" t="str">
        <f t="shared" si="3"/>
        <v/>
      </c>
      <c r="D35" s="21"/>
      <c r="E35" s="59">
        <f t="shared" si="4"/>
        <v>42413</v>
      </c>
      <c r="F35" s="48"/>
      <c r="G35" s="40" t="s">
        <v>82</v>
      </c>
      <c r="H35" s="48"/>
      <c r="I35" s="40" t="s">
        <v>83</v>
      </c>
      <c r="J35" s="48"/>
      <c r="K35" s="40" t="s">
        <v>84</v>
      </c>
      <c r="M35" s="22" t="str">
        <f t="shared" si="5"/>
        <v>FEVEREIRO / 2016</v>
      </c>
      <c r="N35" s="22">
        <f t="shared" si="1"/>
        <v>0</v>
      </c>
      <c r="O35" s="22">
        <f t="shared" ca="1" si="2"/>
        <v>3</v>
      </c>
    </row>
    <row r="36" spans="1:15" ht="19.899999999999999" customHeight="1" x14ac:dyDescent="0.2">
      <c r="A36" s="20">
        <f t="shared" si="0"/>
        <v>27</v>
      </c>
      <c r="C36" s="6" t="str">
        <f t="shared" si="3"/>
        <v/>
      </c>
      <c r="D36" s="21"/>
      <c r="E36" s="59">
        <f t="shared" si="4"/>
        <v>42414</v>
      </c>
      <c r="F36" s="48"/>
      <c r="G36" s="39" t="s">
        <v>85</v>
      </c>
      <c r="H36" s="48"/>
      <c r="I36" s="39" t="s">
        <v>86</v>
      </c>
      <c r="J36" s="48"/>
      <c r="K36" s="39" t="s">
        <v>87</v>
      </c>
      <c r="M36" s="22" t="str">
        <f t="shared" si="5"/>
        <v>FEVEREIRO / 2016</v>
      </c>
      <c r="N36" s="22">
        <f t="shared" si="1"/>
        <v>0</v>
      </c>
      <c r="O36" s="22">
        <f t="shared" ca="1" si="2"/>
        <v>3</v>
      </c>
    </row>
    <row r="37" spans="1:15" ht="19.899999999999999" customHeight="1" x14ac:dyDescent="0.2">
      <c r="A37" s="20">
        <f t="shared" si="0"/>
        <v>28</v>
      </c>
      <c r="C37" s="6" t="str">
        <f t="shared" si="3"/>
        <v/>
      </c>
      <c r="D37" s="21"/>
      <c r="E37" s="59">
        <f t="shared" si="4"/>
        <v>42415</v>
      </c>
      <c r="F37" s="48"/>
      <c r="G37" s="40" t="s">
        <v>88</v>
      </c>
      <c r="H37" s="48"/>
      <c r="I37" s="40" t="s">
        <v>89</v>
      </c>
      <c r="J37" s="48"/>
      <c r="K37" s="40" t="s">
        <v>90</v>
      </c>
      <c r="M37" s="22" t="str">
        <f t="shared" si="5"/>
        <v>FEVEREIRO / 2016</v>
      </c>
      <c r="N37" s="22">
        <f t="shared" si="1"/>
        <v>0</v>
      </c>
      <c r="O37" s="22">
        <f t="shared" ca="1" si="2"/>
        <v>3</v>
      </c>
    </row>
    <row r="38" spans="1:15" ht="19.899999999999999" customHeight="1" x14ac:dyDescent="0.2">
      <c r="A38" s="20">
        <f t="shared" si="0"/>
        <v>29</v>
      </c>
      <c r="C38" s="6" t="str">
        <f t="shared" si="3"/>
        <v/>
      </c>
      <c r="D38" s="21"/>
      <c r="E38" s="59">
        <f t="shared" si="4"/>
        <v>42416</v>
      </c>
      <c r="F38" s="48"/>
      <c r="G38" s="39" t="s">
        <v>91</v>
      </c>
      <c r="H38" s="48"/>
      <c r="I38" s="39" t="s">
        <v>92</v>
      </c>
      <c r="J38" s="48"/>
      <c r="K38" s="39" t="s">
        <v>93</v>
      </c>
      <c r="M38" s="22" t="str">
        <f t="shared" si="5"/>
        <v>FEVEREIRO / 2016</v>
      </c>
      <c r="N38" s="22">
        <f t="shared" si="1"/>
        <v>0</v>
      </c>
      <c r="O38" s="22">
        <f t="shared" ca="1" si="2"/>
        <v>3</v>
      </c>
    </row>
    <row r="39" spans="1:15" ht="19.899999999999999" customHeight="1" x14ac:dyDescent="0.2">
      <c r="A39" s="20">
        <f t="shared" si="0"/>
        <v>30</v>
      </c>
      <c r="C39" s="6" t="str">
        <f t="shared" si="3"/>
        <v/>
      </c>
      <c r="D39" s="21"/>
      <c r="E39" s="59">
        <f t="shared" si="4"/>
        <v>42417</v>
      </c>
      <c r="F39" s="48"/>
      <c r="G39" s="40" t="s">
        <v>94</v>
      </c>
      <c r="H39" s="48"/>
      <c r="I39" s="40" t="s">
        <v>95</v>
      </c>
      <c r="J39" s="48"/>
      <c r="K39" s="40" t="s">
        <v>96</v>
      </c>
      <c r="M39" s="22" t="str">
        <f t="shared" si="5"/>
        <v>FEVEREIRO / 2016</v>
      </c>
      <c r="N39" s="22">
        <f t="shared" si="1"/>
        <v>0</v>
      </c>
      <c r="O39" s="22">
        <f t="shared" ca="1" si="2"/>
        <v>3</v>
      </c>
    </row>
    <row r="40" spans="1:15" ht="19.899999999999999" customHeight="1" x14ac:dyDescent="0.2">
      <c r="A40" s="20">
        <f t="shared" si="0"/>
        <v>31</v>
      </c>
      <c r="C40" s="6" t="str">
        <f t="shared" si="3"/>
        <v/>
      </c>
      <c r="D40" s="21"/>
      <c r="E40" s="59">
        <f t="shared" si="4"/>
        <v>42418</v>
      </c>
      <c r="F40" s="48"/>
      <c r="G40" s="39" t="s">
        <v>97</v>
      </c>
      <c r="H40" s="48"/>
      <c r="I40" s="39" t="s">
        <v>98</v>
      </c>
      <c r="J40" s="48"/>
      <c r="K40" s="39" t="s">
        <v>99</v>
      </c>
      <c r="M40" s="22" t="str">
        <f t="shared" si="5"/>
        <v>FEVEREIRO / 2016</v>
      </c>
      <c r="N40" s="22">
        <f t="shared" si="1"/>
        <v>0</v>
      </c>
      <c r="O40" s="22">
        <f t="shared" ca="1" si="2"/>
        <v>3</v>
      </c>
    </row>
    <row r="41" spans="1:15" ht="19.899999999999999" customHeight="1" x14ac:dyDescent="0.2">
      <c r="A41" s="20">
        <f t="shared" si="0"/>
        <v>32</v>
      </c>
      <c r="C41" s="6" t="str">
        <f t="shared" si="3"/>
        <v/>
      </c>
      <c r="D41" s="21"/>
      <c r="E41" s="59">
        <f t="shared" si="4"/>
        <v>42419</v>
      </c>
      <c r="F41" s="48"/>
      <c r="G41" s="40" t="s">
        <v>100</v>
      </c>
      <c r="H41" s="48"/>
      <c r="I41" s="40" t="s">
        <v>101</v>
      </c>
      <c r="J41" s="48"/>
      <c r="K41" s="40" t="s">
        <v>102</v>
      </c>
      <c r="M41" s="22" t="str">
        <f t="shared" si="5"/>
        <v>FEVEREIRO / 2016</v>
      </c>
      <c r="N41" s="22">
        <f t="shared" si="1"/>
        <v>0</v>
      </c>
      <c r="O41" s="22">
        <f t="shared" ca="1" si="2"/>
        <v>3</v>
      </c>
    </row>
    <row r="42" spans="1:15" ht="19.899999999999999" customHeight="1" x14ac:dyDescent="0.2">
      <c r="A42" s="20">
        <f t="shared" si="0"/>
        <v>33</v>
      </c>
      <c r="C42" s="6" t="str">
        <f t="shared" si="3"/>
        <v/>
      </c>
      <c r="D42" s="21"/>
      <c r="E42" s="59">
        <f t="shared" si="4"/>
        <v>42420</v>
      </c>
      <c r="F42" s="48"/>
      <c r="G42" s="39" t="s">
        <v>103</v>
      </c>
      <c r="H42" s="48"/>
      <c r="I42" s="39" t="s">
        <v>104</v>
      </c>
      <c r="J42" s="48"/>
      <c r="K42" s="39" t="s">
        <v>105</v>
      </c>
      <c r="M42" s="22" t="str">
        <f t="shared" si="5"/>
        <v>FEVEREIRO / 2016</v>
      </c>
      <c r="N42" s="22">
        <f t="shared" si="1"/>
        <v>0</v>
      </c>
      <c r="O42" s="22">
        <f t="shared" ca="1" si="2"/>
        <v>3</v>
      </c>
    </row>
    <row r="43" spans="1:15" ht="19.899999999999999" customHeight="1" x14ac:dyDescent="0.2">
      <c r="A43" s="20">
        <f t="shared" si="0"/>
        <v>34</v>
      </c>
      <c r="C43" s="6" t="str">
        <f t="shared" si="3"/>
        <v/>
      </c>
      <c r="D43" s="21"/>
      <c r="E43" s="59">
        <f t="shared" si="4"/>
        <v>42421</v>
      </c>
      <c r="F43" s="48"/>
      <c r="G43" s="40" t="s">
        <v>106</v>
      </c>
      <c r="H43" s="48"/>
      <c r="I43" s="40" t="s">
        <v>107</v>
      </c>
      <c r="J43" s="48"/>
      <c r="K43" s="40" t="s">
        <v>108</v>
      </c>
      <c r="M43" s="22" t="str">
        <f t="shared" si="5"/>
        <v>FEVEREIRO / 2016</v>
      </c>
      <c r="N43" s="22">
        <f t="shared" si="1"/>
        <v>0</v>
      </c>
      <c r="O43" s="22">
        <f t="shared" ca="1" si="2"/>
        <v>3</v>
      </c>
    </row>
    <row r="44" spans="1:15" ht="19.899999999999999" customHeight="1" x14ac:dyDescent="0.2">
      <c r="A44" s="20">
        <f t="shared" si="0"/>
        <v>35</v>
      </c>
      <c r="C44" s="6" t="str">
        <f t="shared" si="3"/>
        <v/>
      </c>
      <c r="D44" s="21"/>
      <c r="E44" s="59">
        <f t="shared" si="4"/>
        <v>42422</v>
      </c>
      <c r="F44" s="48"/>
      <c r="G44" s="39" t="s">
        <v>109</v>
      </c>
      <c r="H44" s="48"/>
      <c r="I44" s="39" t="s">
        <v>110</v>
      </c>
      <c r="J44" s="48"/>
      <c r="K44" s="39" t="s">
        <v>111</v>
      </c>
      <c r="M44" s="22" t="str">
        <f t="shared" si="5"/>
        <v>FEVEREIRO / 2016</v>
      </c>
      <c r="N44" s="22">
        <f t="shared" si="1"/>
        <v>0</v>
      </c>
      <c r="O44" s="22">
        <f t="shared" ca="1" si="2"/>
        <v>3</v>
      </c>
    </row>
    <row r="45" spans="1:15" ht="19.899999999999999" customHeight="1" x14ac:dyDescent="0.2">
      <c r="A45" s="20">
        <f t="shared" si="0"/>
        <v>36</v>
      </c>
      <c r="C45" s="6" t="str">
        <f t="shared" si="3"/>
        <v/>
      </c>
      <c r="D45" s="21"/>
      <c r="E45" s="59">
        <f t="shared" si="4"/>
        <v>42423</v>
      </c>
      <c r="F45" s="48"/>
      <c r="G45" s="40" t="s">
        <v>112</v>
      </c>
      <c r="H45" s="48"/>
      <c r="I45" s="40" t="s">
        <v>113</v>
      </c>
      <c r="J45" s="48"/>
      <c r="K45" s="40" t="s">
        <v>114</v>
      </c>
      <c r="M45" s="22" t="str">
        <f t="shared" si="5"/>
        <v>FEVEREIRO / 2016</v>
      </c>
      <c r="N45" s="22">
        <f t="shared" si="1"/>
        <v>0</v>
      </c>
      <c r="O45" s="22">
        <f t="shared" ca="1" si="2"/>
        <v>3</v>
      </c>
    </row>
    <row r="46" spans="1:15" ht="19.899999999999999" customHeight="1" x14ac:dyDescent="0.2">
      <c r="A46" s="20">
        <f t="shared" si="0"/>
        <v>37</v>
      </c>
      <c r="C46" s="6" t="str">
        <f t="shared" si="3"/>
        <v/>
      </c>
      <c r="D46" s="21"/>
      <c r="E46" s="59">
        <f t="shared" si="4"/>
        <v>42424</v>
      </c>
      <c r="F46" s="48"/>
      <c r="G46" s="39" t="s">
        <v>115</v>
      </c>
      <c r="H46" s="48"/>
      <c r="I46" s="39" t="s">
        <v>116</v>
      </c>
      <c r="J46" s="48"/>
      <c r="K46" s="39" t="s">
        <v>117</v>
      </c>
      <c r="M46" s="22" t="str">
        <f t="shared" si="5"/>
        <v>FEVEREIRO / 2016</v>
      </c>
      <c r="N46" s="22">
        <f t="shared" si="1"/>
        <v>0</v>
      </c>
      <c r="O46" s="22">
        <f t="shared" ca="1" si="2"/>
        <v>3</v>
      </c>
    </row>
    <row r="47" spans="1:15" ht="19.899999999999999" customHeight="1" x14ac:dyDescent="0.2">
      <c r="A47" s="20">
        <f t="shared" si="0"/>
        <v>38</v>
      </c>
      <c r="C47" s="6" t="str">
        <f t="shared" si="3"/>
        <v/>
      </c>
      <c r="D47" s="21"/>
      <c r="E47" s="59">
        <f t="shared" si="4"/>
        <v>42425</v>
      </c>
      <c r="F47" s="48"/>
      <c r="G47" s="40" t="s">
        <v>118</v>
      </c>
      <c r="H47" s="48"/>
      <c r="I47" s="40" t="s">
        <v>119</v>
      </c>
      <c r="J47" s="48"/>
      <c r="K47" s="40" t="s">
        <v>120</v>
      </c>
      <c r="M47" s="22" t="str">
        <f t="shared" si="5"/>
        <v>FEVEREIRO / 2016</v>
      </c>
      <c r="N47" s="22">
        <f t="shared" si="1"/>
        <v>0</v>
      </c>
      <c r="O47" s="22">
        <f t="shared" ca="1" si="2"/>
        <v>3</v>
      </c>
    </row>
    <row r="48" spans="1:15" ht="19.899999999999999" customHeight="1" x14ac:dyDescent="0.2">
      <c r="A48" s="20">
        <f t="shared" si="0"/>
        <v>39</v>
      </c>
      <c r="C48" s="6" t="str">
        <f t="shared" si="3"/>
        <v/>
      </c>
      <c r="D48" s="21"/>
      <c r="E48" s="59">
        <f t="shared" si="4"/>
        <v>42426</v>
      </c>
      <c r="F48" s="48"/>
      <c r="G48" s="39" t="s">
        <v>121</v>
      </c>
      <c r="H48" s="48"/>
      <c r="I48" s="39" t="s">
        <v>122</v>
      </c>
      <c r="J48" s="48"/>
      <c r="K48" s="39" t="s">
        <v>123</v>
      </c>
      <c r="M48" s="22" t="str">
        <f t="shared" si="5"/>
        <v>FEVEREIRO / 2016</v>
      </c>
      <c r="N48" s="22">
        <f t="shared" si="1"/>
        <v>0</v>
      </c>
      <c r="O48" s="22">
        <f t="shared" ca="1" si="2"/>
        <v>3</v>
      </c>
    </row>
    <row r="49" spans="1:15" ht="19.899999999999999" customHeight="1" x14ac:dyDescent="0.2">
      <c r="A49" s="20">
        <f t="shared" si="0"/>
        <v>40</v>
      </c>
      <c r="C49" s="6" t="str">
        <f t="shared" si="3"/>
        <v/>
      </c>
      <c r="D49" s="21"/>
      <c r="E49" s="59">
        <f t="shared" si="4"/>
        <v>42427</v>
      </c>
      <c r="F49" s="48"/>
      <c r="G49" s="40" t="s">
        <v>124</v>
      </c>
      <c r="H49" s="48"/>
      <c r="I49" s="40" t="s">
        <v>125</v>
      </c>
      <c r="J49" s="48"/>
      <c r="K49" s="40" t="s">
        <v>126</v>
      </c>
      <c r="M49" s="22" t="str">
        <f t="shared" si="5"/>
        <v>FEVEREIRO / 2016</v>
      </c>
      <c r="N49" s="22">
        <f t="shared" si="1"/>
        <v>0</v>
      </c>
      <c r="O49" s="22">
        <f t="shared" ca="1" si="2"/>
        <v>3</v>
      </c>
    </row>
    <row r="50" spans="1:15" ht="19.899999999999999" customHeight="1" x14ac:dyDescent="0.2">
      <c r="A50" s="20">
        <f t="shared" si="0"/>
        <v>41</v>
      </c>
      <c r="C50" s="6" t="str">
        <f t="shared" si="3"/>
        <v/>
      </c>
      <c r="D50" s="21"/>
      <c r="E50" s="59">
        <f t="shared" si="4"/>
        <v>42428</v>
      </c>
      <c r="F50" s="48"/>
      <c r="G50" s="39" t="s">
        <v>127</v>
      </c>
      <c r="H50" s="48"/>
      <c r="I50" s="39" t="s">
        <v>128</v>
      </c>
      <c r="J50" s="48"/>
      <c r="K50" s="39" t="s">
        <v>129</v>
      </c>
      <c r="M50" s="22" t="str">
        <f t="shared" si="5"/>
        <v>FEVEREIRO / 2016</v>
      </c>
      <c r="N50" s="22">
        <f t="shared" si="1"/>
        <v>0</v>
      </c>
      <c r="O50" s="22">
        <f t="shared" ca="1" si="2"/>
        <v>3</v>
      </c>
    </row>
    <row r="51" spans="1:15" ht="19.899999999999999" customHeight="1" x14ac:dyDescent="0.2">
      <c r="A51" s="20">
        <f t="shared" si="0"/>
        <v>42</v>
      </c>
      <c r="C51" s="6" t="str">
        <f t="shared" si="3"/>
        <v/>
      </c>
      <c r="D51" s="21"/>
      <c r="E51" s="59">
        <f t="shared" si="4"/>
        <v>42429</v>
      </c>
      <c r="F51" s="48"/>
      <c r="G51" s="40" t="s">
        <v>130</v>
      </c>
      <c r="H51" s="48"/>
      <c r="I51" s="40" t="s">
        <v>131</v>
      </c>
      <c r="J51" s="48"/>
      <c r="K51" s="40" t="s">
        <v>132</v>
      </c>
      <c r="M51" s="22" t="str">
        <f t="shared" si="5"/>
        <v>FEVEREIRO / 2016</v>
      </c>
      <c r="N51" s="22">
        <f t="shared" si="1"/>
        <v>0</v>
      </c>
      <c r="O51" s="22">
        <f t="shared" ca="1" si="2"/>
        <v>3</v>
      </c>
    </row>
    <row r="52" spans="1:15" ht="19.899999999999999" customHeight="1" x14ac:dyDescent="0.2">
      <c r="A52" s="20">
        <f t="shared" si="0"/>
        <v>43</v>
      </c>
      <c r="C52" s="6" t="str">
        <f t="shared" si="3"/>
        <v>MARÇO / 2016</v>
      </c>
      <c r="D52" s="21"/>
      <c r="E52" s="59">
        <f t="shared" si="4"/>
        <v>42430</v>
      </c>
      <c r="F52" s="48"/>
      <c r="G52" s="39" t="s">
        <v>133</v>
      </c>
      <c r="H52" s="48"/>
      <c r="I52" s="39" t="s">
        <v>134</v>
      </c>
      <c r="J52" s="48"/>
      <c r="K52" s="39" t="s">
        <v>135</v>
      </c>
      <c r="M52" s="22" t="str">
        <f t="shared" si="5"/>
        <v>MARÇO / 2016</v>
      </c>
      <c r="N52" s="22">
        <f t="shared" si="1"/>
        <v>0</v>
      </c>
      <c r="O52" s="22">
        <f t="shared" ca="1" si="2"/>
        <v>3</v>
      </c>
    </row>
    <row r="53" spans="1:15" ht="19.899999999999999" customHeight="1" x14ac:dyDescent="0.2">
      <c r="A53" s="20">
        <f t="shared" si="0"/>
        <v>44</v>
      </c>
      <c r="C53" s="6" t="str">
        <f t="shared" si="3"/>
        <v/>
      </c>
      <c r="D53" s="21"/>
      <c r="E53" s="59">
        <f t="shared" si="4"/>
        <v>42431</v>
      </c>
      <c r="F53" s="48"/>
      <c r="G53" s="40" t="s">
        <v>136</v>
      </c>
      <c r="H53" s="48"/>
      <c r="I53" s="40" t="s">
        <v>137</v>
      </c>
      <c r="J53" s="48"/>
      <c r="K53" s="40" t="s">
        <v>138</v>
      </c>
      <c r="M53" s="22" t="str">
        <f t="shared" si="5"/>
        <v>MARÇO / 2016</v>
      </c>
      <c r="N53" s="22">
        <f t="shared" si="1"/>
        <v>0</v>
      </c>
      <c r="O53" s="22">
        <f t="shared" ca="1" si="2"/>
        <v>3</v>
      </c>
    </row>
    <row r="54" spans="1:15" ht="19.899999999999999" customHeight="1" x14ac:dyDescent="0.2">
      <c r="A54" s="20">
        <f t="shared" si="0"/>
        <v>45</v>
      </c>
      <c r="C54" s="6" t="str">
        <f t="shared" si="3"/>
        <v/>
      </c>
      <c r="D54" s="21"/>
      <c r="E54" s="59">
        <f t="shared" si="4"/>
        <v>42432</v>
      </c>
      <c r="F54" s="48"/>
      <c r="G54" s="39" t="s">
        <v>139</v>
      </c>
      <c r="H54" s="48"/>
      <c r="I54" s="39" t="s">
        <v>140</v>
      </c>
      <c r="J54" s="48"/>
      <c r="K54" s="39" t="s">
        <v>141</v>
      </c>
      <c r="M54" s="22" t="str">
        <f t="shared" si="5"/>
        <v>MARÇO / 2016</v>
      </c>
      <c r="N54" s="22">
        <f t="shared" si="1"/>
        <v>0</v>
      </c>
      <c r="O54" s="22">
        <f t="shared" ca="1" si="2"/>
        <v>3</v>
      </c>
    </row>
    <row r="55" spans="1:15" ht="19.899999999999999" customHeight="1" x14ac:dyDescent="0.2">
      <c r="A55" s="20">
        <f t="shared" si="0"/>
        <v>46</v>
      </c>
      <c r="C55" s="6" t="str">
        <f t="shared" si="3"/>
        <v/>
      </c>
      <c r="D55" s="21"/>
      <c r="E55" s="59">
        <f t="shared" si="4"/>
        <v>42433</v>
      </c>
      <c r="F55" s="48"/>
      <c r="G55" s="40" t="s">
        <v>142</v>
      </c>
      <c r="H55" s="48"/>
      <c r="I55" s="40" t="s">
        <v>143</v>
      </c>
      <c r="J55" s="48"/>
      <c r="K55" s="40" t="s">
        <v>144</v>
      </c>
      <c r="M55" s="22" t="str">
        <f t="shared" si="5"/>
        <v>MARÇO / 2016</v>
      </c>
      <c r="N55" s="22">
        <f t="shared" si="1"/>
        <v>0</v>
      </c>
      <c r="O55" s="22">
        <f t="shared" ca="1" si="2"/>
        <v>3</v>
      </c>
    </row>
    <row r="56" spans="1:15" ht="19.899999999999999" customHeight="1" x14ac:dyDescent="0.2">
      <c r="A56" s="20">
        <f t="shared" si="0"/>
        <v>47</v>
      </c>
      <c r="C56" s="6" t="str">
        <f t="shared" si="3"/>
        <v/>
      </c>
      <c r="D56" s="21"/>
      <c r="E56" s="59">
        <f t="shared" si="4"/>
        <v>42434</v>
      </c>
      <c r="F56" s="48"/>
      <c r="G56" s="39" t="s">
        <v>145</v>
      </c>
      <c r="H56" s="48"/>
      <c r="I56" s="39" t="s">
        <v>146</v>
      </c>
      <c r="J56" s="48"/>
      <c r="K56" s="39" t="s">
        <v>147</v>
      </c>
      <c r="M56" s="22" t="str">
        <f t="shared" si="5"/>
        <v>MARÇO / 2016</v>
      </c>
      <c r="N56" s="22">
        <f t="shared" si="1"/>
        <v>0</v>
      </c>
      <c r="O56" s="22">
        <f t="shared" ca="1" si="2"/>
        <v>3</v>
      </c>
    </row>
    <row r="57" spans="1:15" ht="19.899999999999999" customHeight="1" x14ac:dyDescent="0.2">
      <c r="A57" s="20">
        <f t="shared" si="0"/>
        <v>48</v>
      </c>
      <c r="C57" s="6" t="str">
        <f t="shared" si="3"/>
        <v/>
      </c>
      <c r="D57" s="21"/>
      <c r="E57" s="59">
        <f t="shared" si="4"/>
        <v>42435</v>
      </c>
      <c r="F57" s="48"/>
      <c r="G57" s="40" t="s">
        <v>148</v>
      </c>
      <c r="H57" s="48"/>
      <c r="I57" s="40" t="s">
        <v>149</v>
      </c>
      <c r="J57" s="48"/>
      <c r="K57" s="40" t="s">
        <v>150</v>
      </c>
      <c r="M57" s="22" t="str">
        <f t="shared" si="5"/>
        <v>MARÇO / 2016</v>
      </c>
      <c r="N57" s="22">
        <f t="shared" si="1"/>
        <v>0</v>
      </c>
      <c r="O57" s="22">
        <f t="shared" ca="1" si="2"/>
        <v>3</v>
      </c>
    </row>
    <row r="58" spans="1:15" ht="19.899999999999999" customHeight="1" x14ac:dyDescent="0.2">
      <c r="A58" s="20">
        <f t="shared" si="0"/>
        <v>49</v>
      </c>
      <c r="C58" s="6" t="str">
        <f t="shared" si="3"/>
        <v/>
      </c>
      <c r="D58" s="21"/>
      <c r="E58" s="59">
        <f t="shared" si="4"/>
        <v>42436</v>
      </c>
      <c r="F58" s="48"/>
      <c r="G58" s="39" t="s">
        <v>151</v>
      </c>
      <c r="H58" s="48"/>
      <c r="I58" s="39" t="s">
        <v>152</v>
      </c>
      <c r="J58" s="48"/>
      <c r="K58" s="39" t="s">
        <v>153</v>
      </c>
      <c r="M58" s="22" t="str">
        <f t="shared" si="5"/>
        <v>MARÇO / 2016</v>
      </c>
      <c r="N58" s="22">
        <f t="shared" si="1"/>
        <v>0</v>
      </c>
      <c r="O58" s="22">
        <f t="shared" ca="1" si="2"/>
        <v>3</v>
      </c>
    </row>
    <row r="59" spans="1:15" ht="19.899999999999999" customHeight="1" x14ac:dyDescent="0.2">
      <c r="A59" s="20">
        <f t="shared" si="0"/>
        <v>50</v>
      </c>
      <c r="C59" s="6" t="str">
        <f t="shared" si="3"/>
        <v/>
      </c>
      <c r="D59" s="21"/>
      <c r="E59" s="59">
        <f t="shared" si="4"/>
        <v>42437</v>
      </c>
      <c r="F59" s="48"/>
      <c r="G59" s="40" t="s">
        <v>154</v>
      </c>
      <c r="H59" s="48"/>
      <c r="I59" s="40" t="s">
        <v>155</v>
      </c>
      <c r="J59" s="48"/>
      <c r="K59" s="40" t="s">
        <v>156</v>
      </c>
      <c r="M59" s="22" t="str">
        <f t="shared" si="5"/>
        <v>MARÇO / 2016</v>
      </c>
      <c r="N59" s="22">
        <f t="shared" si="1"/>
        <v>0</v>
      </c>
      <c r="O59" s="22">
        <f t="shared" ca="1" si="2"/>
        <v>3</v>
      </c>
    </row>
    <row r="60" spans="1:15" ht="19.899999999999999" customHeight="1" x14ac:dyDescent="0.2">
      <c r="A60" s="20">
        <f t="shared" si="0"/>
        <v>51</v>
      </c>
      <c r="C60" s="6" t="str">
        <f t="shared" si="3"/>
        <v/>
      </c>
      <c r="D60" s="21"/>
      <c r="E60" s="59">
        <f t="shared" si="4"/>
        <v>42438</v>
      </c>
      <c r="F60" s="48"/>
      <c r="G60" s="39" t="s">
        <v>157</v>
      </c>
      <c r="H60" s="48"/>
      <c r="I60" s="39" t="s">
        <v>158</v>
      </c>
      <c r="J60" s="48"/>
      <c r="K60" s="39" t="s">
        <v>159</v>
      </c>
      <c r="M60" s="22" t="str">
        <f t="shared" si="5"/>
        <v>MARÇO / 2016</v>
      </c>
      <c r="N60" s="22">
        <f t="shared" si="1"/>
        <v>0</v>
      </c>
      <c r="O60" s="22">
        <f t="shared" ca="1" si="2"/>
        <v>3</v>
      </c>
    </row>
    <row r="61" spans="1:15" ht="19.899999999999999" customHeight="1" x14ac:dyDescent="0.2">
      <c r="A61" s="20">
        <f t="shared" si="0"/>
        <v>52</v>
      </c>
      <c r="C61" s="6" t="str">
        <f t="shared" si="3"/>
        <v/>
      </c>
      <c r="D61" s="21"/>
      <c r="E61" s="59">
        <f t="shared" si="4"/>
        <v>42439</v>
      </c>
      <c r="F61" s="48"/>
      <c r="G61" s="40" t="s">
        <v>160</v>
      </c>
      <c r="H61" s="48"/>
      <c r="I61" s="40" t="s">
        <v>161</v>
      </c>
      <c r="J61" s="48"/>
      <c r="K61" s="40" t="s">
        <v>162</v>
      </c>
      <c r="M61" s="22" t="str">
        <f t="shared" si="5"/>
        <v>MARÇO / 2016</v>
      </c>
      <c r="N61" s="22">
        <f t="shared" si="1"/>
        <v>0</v>
      </c>
      <c r="O61" s="22">
        <f t="shared" ca="1" si="2"/>
        <v>3</v>
      </c>
    </row>
    <row r="62" spans="1:15" ht="19.899999999999999" customHeight="1" x14ac:dyDescent="0.2">
      <c r="A62" s="20">
        <f t="shared" si="0"/>
        <v>53</v>
      </c>
      <c r="C62" s="6" t="str">
        <f t="shared" si="3"/>
        <v/>
      </c>
      <c r="D62" s="21"/>
      <c r="E62" s="59">
        <f t="shared" si="4"/>
        <v>42440</v>
      </c>
      <c r="F62" s="48"/>
      <c r="G62" s="39" t="s">
        <v>163</v>
      </c>
      <c r="H62" s="48"/>
      <c r="I62" s="39" t="s">
        <v>164</v>
      </c>
      <c r="J62" s="48"/>
      <c r="K62" s="39" t="s">
        <v>165</v>
      </c>
      <c r="M62" s="22" t="str">
        <f t="shared" si="5"/>
        <v>MARÇO / 2016</v>
      </c>
      <c r="N62" s="22">
        <f t="shared" si="1"/>
        <v>0</v>
      </c>
      <c r="O62" s="22">
        <f t="shared" ca="1" si="2"/>
        <v>3</v>
      </c>
    </row>
    <row r="63" spans="1:15" ht="19.899999999999999" customHeight="1" x14ac:dyDescent="0.2">
      <c r="A63" s="20">
        <f t="shared" si="0"/>
        <v>54</v>
      </c>
      <c r="C63" s="6" t="str">
        <f t="shared" si="3"/>
        <v/>
      </c>
      <c r="D63" s="21"/>
      <c r="E63" s="59">
        <f t="shared" si="4"/>
        <v>42441</v>
      </c>
      <c r="F63" s="48"/>
      <c r="G63" s="40" t="s">
        <v>166</v>
      </c>
      <c r="H63" s="48"/>
      <c r="I63" s="40" t="s">
        <v>167</v>
      </c>
      <c r="J63" s="48"/>
      <c r="K63" s="40" t="s">
        <v>168</v>
      </c>
      <c r="M63" s="22" t="str">
        <f t="shared" si="5"/>
        <v>MARÇO / 2016</v>
      </c>
      <c r="N63" s="22">
        <f t="shared" si="1"/>
        <v>0</v>
      </c>
      <c r="O63" s="22">
        <f t="shared" ca="1" si="2"/>
        <v>3</v>
      </c>
    </row>
    <row r="64" spans="1:15" ht="19.899999999999999" customHeight="1" x14ac:dyDescent="0.2">
      <c r="A64" s="20">
        <f t="shared" si="0"/>
        <v>55</v>
      </c>
      <c r="C64" s="6" t="str">
        <f t="shared" si="3"/>
        <v/>
      </c>
      <c r="D64" s="21"/>
      <c r="E64" s="59">
        <f t="shared" si="4"/>
        <v>42442</v>
      </c>
      <c r="F64" s="48"/>
      <c r="G64" s="39" t="s">
        <v>169</v>
      </c>
      <c r="H64" s="48"/>
      <c r="I64" s="39" t="s">
        <v>170</v>
      </c>
      <c r="J64" s="48"/>
      <c r="K64" s="39" t="s">
        <v>171</v>
      </c>
      <c r="M64" s="22" t="str">
        <f t="shared" si="5"/>
        <v>MARÇO / 2016</v>
      </c>
      <c r="N64" s="22">
        <f t="shared" si="1"/>
        <v>0</v>
      </c>
      <c r="O64" s="22">
        <f t="shared" ca="1" si="2"/>
        <v>3</v>
      </c>
    </row>
    <row r="65" spans="1:15" ht="19.899999999999999" customHeight="1" x14ac:dyDescent="0.2">
      <c r="A65" s="20">
        <f t="shared" si="0"/>
        <v>56</v>
      </c>
      <c r="C65" s="6" t="str">
        <f t="shared" si="3"/>
        <v/>
      </c>
      <c r="D65" s="21"/>
      <c r="E65" s="59">
        <f t="shared" si="4"/>
        <v>42443</v>
      </c>
      <c r="F65" s="48"/>
      <c r="G65" s="40" t="s">
        <v>172</v>
      </c>
      <c r="H65" s="48"/>
      <c r="I65" s="40" t="s">
        <v>173</v>
      </c>
      <c r="J65" s="48"/>
      <c r="K65" s="40" t="s">
        <v>174</v>
      </c>
      <c r="M65" s="22" t="str">
        <f t="shared" si="5"/>
        <v>MARÇO / 2016</v>
      </c>
      <c r="N65" s="22">
        <f t="shared" si="1"/>
        <v>0</v>
      </c>
      <c r="O65" s="22">
        <f t="shared" ca="1" si="2"/>
        <v>3</v>
      </c>
    </row>
    <row r="66" spans="1:15" ht="19.899999999999999" customHeight="1" x14ac:dyDescent="0.2">
      <c r="A66" s="20">
        <f t="shared" si="0"/>
        <v>57</v>
      </c>
      <c r="C66" s="6" t="str">
        <f t="shared" si="3"/>
        <v/>
      </c>
      <c r="D66" s="21"/>
      <c r="E66" s="59">
        <f t="shared" si="4"/>
        <v>42444</v>
      </c>
      <c r="F66" s="48"/>
      <c r="G66" s="39" t="s">
        <v>175</v>
      </c>
      <c r="H66" s="48"/>
      <c r="I66" s="39" t="s">
        <v>176</v>
      </c>
      <c r="J66" s="48"/>
      <c r="K66" s="39" t="s">
        <v>177</v>
      </c>
      <c r="M66" s="22" t="str">
        <f t="shared" si="5"/>
        <v>MARÇO / 2016</v>
      </c>
      <c r="N66" s="22">
        <f t="shared" si="1"/>
        <v>0</v>
      </c>
      <c r="O66" s="22">
        <f t="shared" ca="1" si="2"/>
        <v>3</v>
      </c>
    </row>
    <row r="67" spans="1:15" ht="19.899999999999999" customHeight="1" x14ac:dyDescent="0.2">
      <c r="A67" s="20">
        <f t="shared" si="0"/>
        <v>58</v>
      </c>
      <c r="C67" s="6" t="str">
        <f t="shared" si="3"/>
        <v/>
      </c>
      <c r="D67" s="21"/>
      <c r="E67" s="59">
        <f t="shared" si="4"/>
        <v>42445</v>
      </c>
      <c r="F67" s="48"/>
      <c r="G67" s="40" t="s">
        <v>178</v>
      </c>
      <c r="H67" s="48"/>
      <c r="I67" s="40" t="s">
        <v>179</v>
      </c>
      <c r="J67" s="48"/>
      <c r="K67" s="40" t="s">
        <v>180</v>
      </c>
      <c r="M67" s="22" t="str">
        <f t="shared" si="5"/>
        <v>MARÇO / 2016</v>
      </c>
      <c r="N67" s="22">
        <f t="shared" si="1"/>
        <v>0</v>
      </c>
      <c r="O67" s="22">
        <f t="shared" ca="1" si="2"/>
        <v>3</v>
      </c>
    </row>
    <row r="68" spans="1:15" ht="19.899999999999999" customHeight="1" x14ac:dyDescent="0.2">
      <c r="A68" s="20">
        <f t="shared" si="0"/>
        <v>59</v>
      </c>
      <c r="C68" s="6" t="str">
        <f t="shared" si="3"/>
        <v/>
      </c>
      <c r="D68" s="21"/>
      <c r="E68" s="59">
        <f t="shared" si="4"/>
        <v>42446</v>
      </c>
      <c r="F68" s="48"/>
      <c r="G68" s="39" t="s">
        <v>181</v>
      </c>
      <c r="H68" s="48"/>
      <c r="I68" s="39" t="s">
        <v>182</v>
      </c>
      <c r="J68" s="48"/>
      <c r="K68" s="39" t="s">
        <v>183</v>
      </c>
      <c r="M68" s="22" t="str">
        <f t="shared" si="5"/>
        <v>MARÇO / 2016</v>
      </c>
      <c r="N68" s="22">
        <f t="shared" si="1"/>
        <v>0</v>
      </c>
      <c r="O68" s="22">
        <f t="shared" ca="1" si="2"/>
        <v>3</v>
      </c>
    </row>
    <row r="69" spans="1:15" ht="19.899999999999999" customHeight="1" x14ac:dyDescent="0.2">
      <c r="A69" s="20">
        <f t="shared" si="0"/>
        <v>60</v>
      </c>
      <c r="C69" s="6" t="str">
        <f t="shared" si="3"/>
        <v/>
      </c>
      <c r="D69" s="21"/>
      <c r="E69" s="59">
        <f t="shared" si="4"/>
        <v>42447</v>
      </c>
      <c r="F69" s="48"/>
      <c r="G69" s="40" t="s">
        <v>184</v>
      </c>
      <c r="H69" s="48"/>
      <c r="I69" s="40" t="s">
        <v>185</v>
      </c>
      <c r="J69" s="48"/>
      <c r="K69" s="40" t="s">
        <v>186</v>
      </c>
      <c r="M69" s="22" t="str">
        <f t="shared" si="5"/>
        <v>MARÇO / 2016</v>
      </c>
      <c r="N69" s="22">
        <f t="shared" si="1"/>
        <v>0</v>
      </c>
      <c r="O69" s="22">
        <f t="shared" ca="1" si="2"/>
        <v>3</v>
      </c>
    </row>
    <row r="70" spans="1:15" ht="19.899999999999999" customHeight="1" x14ac:dyDescent="0.2">
      <c r="A70" s="20">
        <f t="shared" si="0"/>
        <v>61</v>
      </c>
      <c r="C70" s="6" t="str">
        <f t="shared" si="3"/>
        <v/>
      </c>
      <c r="D70" s="21"/>
      <c r="E70" s="59">
        <f t="shared" si="4"/>
        <v>42448</v>
      </c>
      <c r="F70" s="48"/>
      <c r="G70" s="39" t="s">
        <v>187</v>
      </c>
      <c r="H70" s="48"/>
      <c r="I70" s="39" t="s">
        <v>188</v>
      </c>
      <c r="J70" s="48"/>
      <c r="K70" s="39" t="s">
        <v>189</v>
      </c>
      <c r="M70" s="22" t="str">
        <f t="shared" si="5"/>
        <v>MARÇO / 2016</v>
      </c>
      <c r="N70" s="22">
        <f t="shared" si="1"/>
        <v>0</v>
      </c>
      <c r="O70" s="22">
        <f t="shared" ca="1" si="2"/>
        <v>3</v>
      </c>
    </row>
    <row r="71" spans="1:15" ht="19.899999999999999" customHeight="1" x14ac:dyDescent="0.2">
      <c r="A71" s="20">
        <f t="shared" si="0"/>
        <v>62</v>
      </c>
      <c r="C71" s="6" t="str">
        <f t="shared" si="3"/>
        <v/>
      </c>
      <c r="D71" s="21"/>
      <c r="E71" s="59">
        <f t="shared" si="4"/>
        <v>42449</v>
      </c>
      <c r="F71" s="48"/>
      <c r="G71" s="40" t="s">
        <v>190</v>
      </c>
      <c r="H71" s="48"/>
      <c r="I71" s="40" t="s">
        <v>191</v>
      </c>
      <c r="J71" s="48"/>
      <c r="K71" s="40" t="s">
        <v>192</v>
      </c>
      <c r="M71" s="22" t="str">
        <f t="shared" si="5"/>
        <v>MARÇO / 2016</v>
      </c>
      <c r="N71" s="22">
        <f t="shared" si="1"/>
        <v>0</v>
      </c>
      <c r="O71" s="22">
        <f t="shared" ca="1" si="2"/>
        <v>3</v>
      </c>
    </row>
    <row r="72" spans="1:15" ht="19.899999999999999" customHeight="1" x14ac:dyDescent="0.2">
      <c r="A72" s="20">
        <f t="shared" si="0"/>
        <v>63</v>
      </c>
      <c r="C72" s="6" t="str">
        <f t="shared" si="3"/>
        <v/>
      </c>
      <c r="D72" s="21"/>
      <c r="E72" s="59">
        <f t="shared" si="4"/>
        <v>42450</v>
      </c>
      <c r="F72" s="48"/>
      <c r="G72" s="39" t="s">
        <v>193</v>
      </c>
      <c r="H72" s="48"/>
      <c r="I72" s="39" t="s">
        <v>194</v>
      </c>
      <c r="J72" s="48"/>
      <c r="K72" s="39" t="s">
        <v>195</v>
      </c>
      <c r="M72" s="22" t="str">
        <f t="shared" si="5"/>
        <v>MARÇO / 2016</v>
      </c>
      <c r="N72" s="22">
        <f t="shared" si="1"/>
        <v>0</v>
      </c>
      <c r="O72" s="22">
        <f t="shared" ca="1" si="2"/>
        <v>3</v>
      </c>
    </row>
    <row r="73" spans="1:15" ht="19.899999999999999" customHeight="1" x14ac:dyDescent="0.2">
      <c r="A73" s="20">
        <f t="shared" si="0"/>
        <v>64</v>
      </c>
      <c r="C73" s="6" t="str">
        <f t="shared" si="3"/>
        <v/>
      </c>
      <c r="D73" s="21"/>
      <c r="E73" s="59">
        <f t="shared" si="4"/>
        <v>42451</v>
      </c>
      <c r="F73" s="48"/>
      <c r="G73" s="40" t="s">
        <v>196</v>
      </c>
      <c r="H73" s="48"/>
      <c r="I73" s="40" t="s">
        <v>197</v>
      </c>
      <c r="J73" s="48"/>
      <c r="K73" s="40" t="s">
        <v>198</v>
      </c>
      <c r="M73" s="22" t="str">
        <f t="shared" si="5"/>
        <v>MARÇO / 2016</v>
      </c>
      <c r="N73" s="22">
        <f t="shared" si="1"/>
        <v>0</v>
      </c>
      <c r="O73" s="22">
        <f t="shared" ca="1" si="2"/>
        <v>3</v>
      </c>
    </row>
    <row r="74" spans="1:15" ht="19.899999999999999" customHeight="1" x14ac:dyDescent="0.2">
      <c r="A74" s="20">
        <f t="shared" ref="A74:A137" si="6">A73+1</f>
        <v>65</v>
      </c>
      <c r="C74" s="6" t="str">
        <f t="shared" si="3"/>
        <v/>
      </c>
      <c r="D74" s="21"/>
      <c r="E74" s="59">
        <f t="shared" si="4"/>
        <v>42452</v>
      </c>
      <c r="F74" s="48"/>
      <c r="G74" s="39" t="s">
        <v>199</v>
      </c>
      <c r="H74" s="48"/>
      <c r="I74" s="39" t="s">
        <v>200</v>
      </c>
      <c r="J74" s="48"/>
      <c r="K74" s="39" t="s">
        <v>201</v>
      </c>
      <c r="M74" s="22" t="str">
        <f t="shared" si="5"/>
        <v>MARÇO / 2016</v>
      </c>
      <c r="N74" s="22">
        <f t="shared" ref="N74:N137" si="7">IF(F74&lt;&gt;"",1,0)+IF(H74&lt;&gt;"",1,0)+IF(J74&lt;&gt;"",1,0)</f>
        <v>0</v>
      </c>
      <c r="O74" s="22">
        <f t="shared" ref="O74:O137" ca="1" si="8">IF(AND($E74&lt;=$I$7,F74=""),1,0)+IF(AND($E74&lt;=$I$7,H74=""),1,0)+IF(AND($E74&lt;=$I$7,J74=""),1,0)</f>
        <v>3</v>
      </c>
    </row>
    <row r="75" spans="1:15" ht="19.899999999999999" customHeight="1" x14ac:dyDescent="0.2">
      <c r="A75" s="20">
        <f t="shared" si="6"/>
        <v>66</v>
      </c>
      <c r="C75" s="6" t="str">
        <f t="shared" ref="C75:C138" si="9">IF(MONTH(E75)&lt;&gt;MONTH(E74),UPPER(TEXT(E75,"mmmm / aaaa")),"")</f>
        <v/>
      </c>
      <c r="D75" s="21"/>
      <c r="E75" s="59">
        <f t="shared" ref="E75:E138" si="10">E74+1</f>
        <v>42453</v>
      </c>
      <c r="F75" s="48"/>
      <c r="G75" s="40" t="s">
        <v>202</v>
      </c>
      <c r="H75" s="48"/>
      <c r="I75" s="40" t="s">
        <v>203</v>
      </c>
      <c r="J75" s="48"/>
      <c r="K75" s="40" t="s">
        <v>204</v>
      </c>
      <c r="M75" s="22" t="str">
        <f t="shared" ref="M75:M138" si="11">IF(MONTH(E75)=MONTH(E74),M74,C75)</f>
        <v>MARÇO / 2016</v>
      </c>
      <c r="N75" s="22">
        <f t="shared" si="7"/>
        <v>0</v>
      </c>
      <c r="O75" s="22">
        <f t="shared" ca="1" si="8"/>
        <v>3</v>
      </c>
    </row>
    <row r="76" spans="1:15" ht="19.899999999999999" customHeight="1" x14ac:dyDescent="0.2">
      <c r="A76" s="20">
        <f t="shared" si="6"/>
        <v>67</v>
      </c>
      <c r="C76" s="6" t="str">
        <f t="shared" si="9"/>
        <v/>
      </c>
      <c r="D76" s="21"/>
      <c r="E76" s="59">
        <f t="shared" si="10"/>
        <v>42454</v>
      </c>
      <c r="F76" s="48"/>
      <c r="G76" s="39" t="s">
        <v>205</v>
      </c>
      <c r="H76" s="48"/>
      <c r="I76" s="39" t="s">
        <v>206</v>
      </c>
      <c r="J76" s="48"/>
      <c r="K76" s="39" t="s">
        <v>207</v>
      </c>
      <c r="M76" s="22" t="str">
        <f t="shared" si="11"/>
        <v>MARÇO / 2016</v>
      </c>
      <c r="N76" s="22">
        <f t="shared" si="7"/>
        <v>0</v>
      </c>
      <c r="O76" s="22">
        <f t="shared" ca="1" si="8"/>
        <v>3</v>
      </c>
    </row>
    <row r="77" spans="1:15" ht="19.899999999999999" customHeight="1" x14ac:dyDescent="0.2">
      <c r="A77" s="20">
        <f t="shared" si="6"/>
        <v>68</v>
      </c>
      <c r="C77" s="6" t="str">
        <f t="shared" si="9"/>
        <v/>
      </c>
      <c r="D77" s="21"/>
      <c r="E77" s="59">
        <f t="shared" si="10"/>
        <v>42455</v>
      </c>
      <c r="F77" s="48"/>
      <c r="G77" s="40" t="s">
        <v>208</v>
      </c>
      <c r="H77" s="48"/>
      <c r="I77" s="40" t="s">
        <v>209</v>
      </c>
      <c r="J77" s="48"/>
      <c r="K77" s="40" t="s">
        <v>210</v>
      </c>
      <c r="M77" s="22" t="str">
        <f t="shared" si="11"/>
        <v>MARÇO / 2016</v>
      </c>
      <c r="N77" s="22">
        <f t="shared" si="7"/>
        <v>0</v>
      </c>
      <c r="O77" s="22">
        <f t="shared" ca="1" si="8"/>
        <v>3</v>
      </c>
    </row>
    <row r="78" spans="1:15" ht="19.899999999999999" customHeight="1" x14ac:dyDescent="0.2">
      <c r="A78" s="20">
        <f t="shared" si="6"/>
        <v>69</v>
      </c>
      <c r="C78" s="6" t="str">
        <f t="shared" si="9"/>
        <v/>
      </c>
      <c r="D78" s="21"/>
      <c r="E78" s="59">
        <f t="shared" si="10"/>
        <v>42456</v>
      </c>
      <c r="F78" s="48"/>
      <c r="G78" s="39" t="s">
        <v>211</v>
      </c>
      <c r="H78" s="48"/>
      <c r="I78" s="39" t="s">
        <v>212</v>
      </c>
      <c r="J78" s="48"/>
      <c r="K78" s="39" t="s">
        <v>213</v>
      </c>
      <c r="M78" s="22" t="str">
        <f t="shared" si="11"/>
        <v>MARÇO / 2016</v>
      </c>
      <c r="N78" s="22">
        <f t="shared" si="7"/>
        <v>0</v>
      </c>
      <c r="O78" s="22">
        <f t="shared" ca="1" si="8"/>
        <v>3</v>
      </c>
    </row>
    <row r="79" spans="1:15" ht="19.899999999999999" customHeight="1" x14ac:dyDescent="0.2">
      <c r="A79" s="20">
        <f t="shared" si="6"/>
        <v>70</v>
      </c>
      <c r="C79" s="6" t="str">
        <f t="shared" si="9"/>
        <v/>
      </c>
      <c r="D79" s="21"/>
      <c r="E79" s="59">
        <f t="shared" si="10"/>
        <v>42457</v>
      </c>
      <c r="F79" s="48"/>
      <c r="G79" s="40" t="s">
        <v>214</v>
      </c>
      <c r="H79" s="48"/>
      <c r="I79" s="40" t="s">
        <v>215</v>
      </c>
      <c r="J79" s="48"/>
      <c r="K79" s="40" t="s">
        <v>216</v>
      </c>
      <c r="M79" s="22" t="str">
        <f t="shared" si="11"/>
        <v>MARÇO / 2016</v>
      </c>
      <c r="N79" s="22">
        <f t="shared" si="7"/>
        <v>0</v>
      </c>
      <c r="O79" s="22">
        <f t="shared" ca="1" si="8"/>
        <v>3</v>
      </c>
    </row>
    <row r="80" spans="1:15" ht="19.899999999999999" customHeight="1" x14ac:dyDescent="0.2">
      <c r="A80" s="20">
        <f t="shared" si="6"/>
        <v>71</v>
      </c>
      <c r="C80" s="6" t="str">
        <f t="shared" si="9"/>
        <v/>
      </c>
      <c r="D80" s="21"/>
      <c r="E80" s="59">
        <f t="shared" si="10"/>
        <v>42458</v>
      </c>
      <c r="F80" s="48"/>
      <c r="G80" s="39" t="s">
        <v>217</v>
      </c>
      <c r="H80" s="48"/>
      <c r="I80" s="39" t="s">
        <v>218</v>
      </c>
      <c r="J80" s="48"/>
      <c r="K80" s="39" t="s">
        <v>219</v>
      </c>
      <c r="M80" s="22" t="str">
        <f t="shared" si="11"/>
        <v>MARÇO / 2016</v>
      </c>
      <c r="N80" s="22">
        <f t="shared" si="7"/>
        <v>0</v>
      </c>
      <c r="O80" s="22">
        <f t="shared" ca="1" si="8"/>
        <v>3</v>
      </c>
    </row>
    <row r="81" spans="1:15" ht="19.899999999999999" customHeight="1" x14ac:dyDescent="0.2">
      <c r="A81" s="20">
        <f t="shared" si="6"/>
        <v>72</v>
      </c>
      <c r="C81" s="6" t="str">
        <f t="shared" si="9"/>
        <v/>
      </c>
      <c r="D81" s="21"/>
      <c r="E81" s="59">
        <f t="shared" si="10"/>
        <v>42459</v>
      </c>
      <c r="F81" s="48"/>
      <c r="G81" s="40" t="s">
        <v>220</v>
      </c>
      <c r="H81" s="48"/>
      <c r="I81" s="40" t="s">
        <v>221</v>
      </c>
      <c r="J81" s="48"/>
      <c r="K81" s="40" t="s">
        <v>222</v>
      </c>
      <c r="M81" s="22" t="str">
        <f t="shared" si="11"/>
        <v>MARÇO / 2016</v>
      </c>
      <c r="N81" s="22">
        <f t="shared" si="7"/>
        <v>0</v>
      </c>
      <c r="O81" s="22">
        <f t="shared" ca="1" si="8"/>
        <v>3</v>
      </c>
    </row>
    <row r="82" spans="1:15" ht="19.899999999999999" customHeight="1" x14ac:dyDescent="0.2">
      <c r="A82" s="20">
        <f t="shared" si="6"/>
        <v>73</v>
      </c>
      <c r="C82" s="6" t="str">
        <f t="shared" si="9"/>
        <v/>
      </c>
      <c r="D82" s="21"/>
      <c r="E82" s="59">
        <f t="shared" si="10"/>
        <v>42460</v>
      </c>
      <c r="F82" s="48"/>
      <c r="G82" s="39" t="s">
        <v>223</v>
      </c>
      <c r="H82" s="48"/>
      <c r="I82" s="39" t="s">
        <v>224</v>
      </c>
      <c r="J82" s="48"/>
      <c r="K82" s="39" t="s">
        <v>225</v>
      </c>
      <c r="M82" s="22" t="str">
        <f t="shared" si="11"/>
        <v>MARÇO / 2016</v>
      </c>
      <c r="N82" s="22">
        <f t="shared" si="7"/>
        <v>0</v>
      </c>
      <c r="O82" s="22">
        <f t="shared" ca="1" si="8"/>
        <v>3</v>
      </c>
    </row>
    <row r="83" spans="1:15" ht="19.899999999999999" customHeight="1" x14ac:dyDescent="0.2">
      <c r="A83" s="20">
        <f t="shared" si="6"/>
        <v>74</v>
      </c>
      <c r="C83" s="6" t="str">
        <f t="shared" si="9"/>
        <v>ABRIL / 2016</v>
      </c>
      <c r="D83" s="21"/>
      <c r="E83" s="59">
        <f t="shared" si="10"/>
        <v>42461</v>
      </c>
      <c r="F83" s="48"/>
      <c r="G83" s="40" t="s">
        <v>226</v>
      </c>
      <c r="H83" s="48"/>
      <c r="I83" s="40" t="s">
        <v>227</v>
      </c>
      <c r="J83" s="48"/>
      <c r="K83" s="40" t="s">
        <v>228</v>
      </c>
      <c r="M83" s="22" t="str">
        <f t="shared" si="11"/>
        <v>ABRIL / 2016</v>
      </c>
      <c r="N83" s="22">
        <f t="shared" si="7"/>
        <v>0</v>
      </c>
      <c r="O83" s="22">
        <f t="shared" ca="1" si="8"/>
        <v>3</v>
      </c>
    </row>
    <row r="84" spans="1:15" ht="19.899999999999999" customHeight="1" x14ac:dyDescent="0.2">
      <c r="A84" s="20">
        <f t="shared" si="6"/>
        <v>75</v>
      </c>
      <c r="C84" s="6" t="str">
        <f t="shared" si="9"/>
        <v/>
      </c>
      <c r="D84" s="21"/>
      <c r="E84" s="59">
        <f t="shared" si="10"/>
        <v>42462</v>
      </c>
      <c r="F84" s="48"/>
      <c r="G84" s="39" t="s">
        <v>229</v>
      </c>
      <c r="H84" s="48"/>
      <c r="I84" s="39" t="s">
        <v>230</v>
      </c>
      <c r="J84" s="48"/>
      <c r="K84" s="39" t="s">
        <v>231</v>
      </c>
      <c r="M84" s="22" t="str">
        <f t="shared" si="11"/>
        <v>ABRIL / 2016</v>
      </c>
      <c r="N84" s="22">
        <f t="shared" si="7"/>
        <v>0</v>
      </c>
      <c r="O84" s="22">
        <f t="shared" ca="1" si="8"/>
        <v>3</v>
      </c>
    </row>
    <row r="85" spans="1:15" ht="19.899999999999999" customHeight="1" x14ac:dyDescent="0.2">
      <c r="A85" s="20">
        <f t="shared" si="6"/>
        <v>76</v>
      </c>
      <c r="C85" s="6" t="str">
        <f t="shared" si="9"/>
        <v/>
      </c>
      <c r="D85" s="21"/>
      <c r="E85" s="59">
        <f t="shared" si="10"/>
        <v>42463</v>
      </c>
      <c r="F85" s="48"/>
      <c r="G85" s="40" t="s">
        <v>232</v>
      </c>
      <c r="H85" s="48"/>
      <c r="I85" s="40" t="s">
        <v>233</v>
      </c>
      <c r="J85" s="48"/>
      <c r="K85" s="40" t="s">
        <v>234</v>
      </c>
      <c r="M85" s="22" t="str">
        <f t="shared" si="11"/>
        <v>ABRIL / 2016</v>
      </c>
      <c r="N85" s="22">
        <f t="shared" si="7"/>
        <v>0</v>
      </c>
      <c r="O85" s="22">
        <f t="shared" ca="1" si="8"/>
        <v>3</v>
      </c>
    </row>
    <row r="86" spans="1:15" ht="19.899999999999999" customHeight="1" x14ac:dyDescent="0.2">
      <c r="A86" s="20">
        <f t="shared" si="6"/>
        <v>77</v>
      </c>
      <c r="C86" s="6" t="str">
        <f t="shared" si="9"/>
        <v/>
      </c>
      <c r="D86" s="21"/>
      <c r="E86" s="59">
        <f t="shared" si="10"/>
        <v>42464</v>
      </c>
      <c r="F86" s="48"/>
      <c r="G86" s="39" t="s">
        <v>235</v>
      </c>
      <c r="H86" s="48"/>
      <c r="I86" s="39" t="s">
        <v>236</v>
      </c>
      <c r="J86" s="48"/>
      <c r="K86" s="39" t="s">
        <v>237</v>
      </c>
      <c r="M86" s="22" t="str">
        <f t="shared" si="11"/>
        <v>ABRIL / 2016</v>
      </c>
      <c r="N86" s="22">
        <f t="shared" si="7"/>
        <v>0</v>
      </c>
      <c r="O86" s="22">
        <f t="shared" ca="1" si="8"/>
        <v>0</v>
      </c>
    </row>
    <row r="87" spans="1:15" ht="19.899999999999999" customHeight="1" x14ac:dyDescent="0.2">
      <c r="A87" s="20">
        <f t="shared" si="6"/>
        <v>78</v>
      </c>
      <c r="C87" s="6" t="str">
        <f t="shared" si="9"/>
        <v/>
      </c>
      <c r="D87" s="21"/>
      <c r="E87" s="59">
        <f t="shared" si="10"/>
        <v>42465</v>
      </c>
      <c r="F87" s="48"/>
      <c r="G87" s="40" t="s">
        <v>238</v>
      </c>
      <c r="H87" s="48"/>
      <c r="I87" s="40" t="s">
        <v>239</v>
      </c>
      <c r="J87" s="48"/>
      <c r="K87" s="40" t="s">
        <v>240</v>
      </c>
      <c r="M87" s="22" t="str">
        <f t="shared" si="11"/>
        <v>ABRIL / 2016</v>
      </c>
      <c r="N87" s="22">
        <f t="shared" si="7"/>
        <v>0</v>
      </c>
      <c r="O87" s="22">
        <f t="shared" ca="1" si="8"/>
        <v>0</v>
      </c>
    </row>
    <row r="88" spans="1:15" ht="19.899999999999999" customHeight="1" x14ac:dyDescent="0.2">
      <c r="A88" s="20">
        <f t="shared" si="6"/>
        <v>79</v>
      </c>
      <c r="C88" s="6" t="str">
        <f t="shared" si="9"/>
        <v/>
      </c>
      <c r="D88" s="21"/>
      <c r="E88" s="59">
        <f t="shared" si="10"/>
        <v>42466</v>
      </c>
      <c r="F88" s="48"/>
      <c r="G88" s="62" t="s">
        <v>1107</v>
      </c>
      <c r="H88" s="48"/>
      <c r="I88" s="39" t="s">
        <v>241</v>
      </c>
      <c r="J88" s="48"/>
      <c r="K88" s="39" t="s">
        <v>242</v>
      </c>
      <c r="M88" s="22" t="str">
        <f t="shared" si="11"/>
        <v>ABRIL / 2016</v>
      </c>
      <c r="N88" s="22">
        <f t="shared" si="7"/>
        <v>0</v>
      </c>
      <c r="O88" s="22">
        <f t="shared" ca="1" si="8"/>
        <v>0</v>
      </c>
    </row>
    <row r="89" spans="1:15" ht="19.899999999999999" customHeight="1" x14ac:dyDescent="0.2">
      <c r="A89" s="20">
        <f t="shared" si="6"/>
        <v>80</v>
      </c>
      <c r="C89" s="6" t="str">
        <f t="shared" si="9"/>
        <v/>
      </c>
      <c r="D89" s="21"/>
      <c r="E89" s="59">
        <f t="shared" si="10"/>
        <v>42467</v>
      </c>
      <c r="F89" s="48"/>
      <c r="G89" s="40" t="s">
        <v>243</v>
      </c>
      <c r="H89" s="48"/>
      <c r="I89" s="40" t="s">
        <v>244</v>
      </c>
      <c r="J89" s="48"/>
      <c r="K89" s="40" t="s">
        <v>245</v>
      </c>
      <c r="M89" s="22" t="str">
        <f t="shared" si="11"/>
        <v>ABRIL / 2016</v>
      </c>
      <c r="N89" s="22">
        <f t="shared" si="7"/>
        <v>0</v>
      </c>
      <c r="O89" s="22">
        <f t="shared" ca="1" si="8"/>
        <v>0</v>
      </c>
    </row>
    <row r="90" spans="1:15" ht="19.899999999999999" customHeight="1" x14ac:dyDescent="0.2">
      <c r="A90" s="20">
        <f t="shared" si="6"/>
        <v>81</v>
      </c>
      <c r="C90" s="6" t="str">
        <f t="shared" si="9"/>
        <v/>
      </c>
      <c r="D90" s="21"/>
      <c r="E90" s="59">
        <f t="shared" si="10"/>
        <v>42468</v>
      </c>
      <c r="F90" s="48"/>
      <c r="G90" s="39" t="s">
        <v>246</v>
      </c>
      <c r="H90" s="48"/>
      <c r="I90" s="39" t="s">
        <v>247</v>
      </c>
      <c r="J90" s="48"/>
      <c r="K90" s="39" t="s">
        <v>248</v>
      </c>
      <c r="M90" s="22" t="str">
        <f t="shared" si="11"/>
        <v>ABRIL / 2016</v>
      </c>
      <c r="N90" s="22">
        <f t="shared" si="7"/>
        <v>0</v>
      </c>
      <c r="O90" s="22">
        <f t="shared" ca="1" si="8"/>
        <v>0</v>
      </c>
    </row>
    <row r="91" spans="1:15" ht="19.899999999999999" customHeight="1" x14ac:dyDescent="0.2">
      <c r="A91" s="20">
        <f t="shared" si="6"/>
        <v>82</v>
      </c>
      <c r="C91" s="6" t="str">
        <f t="shared" si="9"/>
        <v/>
      </c>
      <c r="D91" s="21"/>
      <c r="E91" s="59">
        <f t="shared" si="10"/>
        <v>42469</v>
      </c>
      <c r="F91" s="48"/>
      <c r="G91" s="40" t="s">
        <v>249</v>
      </c>
      <c r="H91" s="48"/>
      <c r="I91" s="40" t="s">
        <v>250</v>
      </c>
      <c r="J91" s="48"/>
      <c r="K91" s="40" t="s">
        <v>251</v>
      </c>
      <c r="M91" s="22" t="str">
        <f t="shared" si="11"/>
        <v>ABRIL / 2016</v>
      </c>
      <c r="N91" s="22">
        <f t="shared" si="7"/>
        <v>0</v>
      </c>
      <c r="O91" s="22">
        <f t="shared" ca="1" si="8"/>
        <v>0</v>
      </c>
    </row>
    <row r="92" spans="1:15" ht="19.899999999999999" customHeight="1" x14ac:dyDescent="0.2">
      <c r="A92" s="20">
        <f t="shared" si="6"/>
        <v>83</v>
      </c>
      <c r="C92" s="6" t="str">
        <f t="shared" si="9"/>
        <v/>
      </c>
      <c r="D92" s="21"/>
      <c r="E92" s="59">
        <f t="shared" si="10"/>
        <v>42470</v>
      </c>
      <c r="F92" s="48"/>
      <c r="G92" s="39" t="s">
        <v>252</v>
      </c>
      <c r="H92" s="48"/>
      <c r="I92" s="39" t="s">
        <v>253</v>
      </c>
      <c r="J92" s="48"/>
      <c r="K92" s="39" t="s">
        <v>254</v>
      </c>
      <c r="M92" s="22" t="str">
        <f t="shared" si="11"/>
        <v>ABRIL / 2016</v>
      </c>
      <c r="N92" s="22">
        <f t="shared" si="7"/>
        <v>0</v>
      </c>
      <c r="O92" s="22">
        <f t="shared" ca="1" si="8"/>
        <v>0</v>
      </c>
    </row>
    <row r="93" spans="1:15" ht="19.899999999999999" customHeight="1" x14ac:dyDescent="0.2">
      <c r="A93" s="20">
        <f t="shared" si="6"/>
        <v>84</v>
      </c>
      <c r="C93" s="6" t="str">
        <f t="shared" si="9"/>
        <v/>
      </c>
      <c r="D93" s="21"/>
      <c r="E93" s="59">
        <f t="shared" si="10"/>
        <v>42471</v>
      </c>
      <c r="F93" s="48"/>
      <c r="G93" s="40" t="s">
        <v>255</v>
      </c>
      <c r="H93" s="48"/>
      <c r="I93" s="40" t="s">
        <v>256</v>
      </c>
      <c r="J93" s="48"/>
      <c r="K93" s="40" t="s">
        <v>257</v>
      </c>
      <c r="M93" s="22" t="str">
        <f t="shared" si="11"/>
        <v>ABRIL / 2016</v>
      </c>
      <c r="N93" s="22">
        <f t="shared" si="7"/>
        <v>0</v>
      </c>
      <c r="O93" s="22">
        <f t="shared" ca="1" si="8"/>
        <v>0</v>
      </c>
    </row>
    <row r="94" spans="1:15" ht="19.899999999999999" customHeight="1" x14ac:dyDescent="0.2">
      <c r="A94" s="20">
        <f t="shared" si="6"/>
        <v>85</v>
      </c>
      <c r="C94" s="6" t="str">
        <f t="shared" si="9"/>
        <v/>
      </c>
      <c r="D94" s="21"/>
      <c r="E94" s="59">
        <f t="shared" si="10"/>
        <v>42472</v>
      </c>
      <c r="F94" s="48"/>
      <c r="G94" s="39" t="s">
        <v>258</v>
      </c>
      <c r="H94" s="48"/>
      <c r="I94" s="39" t="s">
        <v>259</v>
      </c>
      <c r="J94" s="48"/>
      <c r="K94" s="39" t="s">
        <v>260</v>
      </c>
      <c r="M94" s="22" t="str">
        <f t="shared" si="11"/>
        <v>ABRIL / 2016</v>
      </c>
      <c r="N94" s="22">
        <f t="shared" si="7"/>
        <v>0</v>
      </c>
      <c r="O94" s="22">
        <f t="shared" ca="1" si="8"/>
        <v>0</v>
      </c>
    </row>
    <row r="95" spans="1:15" ht="19.899999999999999" customHeight="1" x14ac:dyDescent="0.2">
      <c r="A95" s="20">
        <f t="shared" si="6"/>
        <v>86</v>
      </c>
      <c r="C95" s="6" t="str">
        <f t="shared" si="9"/>
        <v/>
      </c>
      <c r="D95" s="21"/>
      <c r="E95" s="59">
        <f t="shared" si="10"/>
        <v>42473</v>
      </c>
      <c r="F95" s="48"/>
      <c r="G95" s="40" t="s">
        <v>261</v>
      </c>
      <c r="H95" s="48"/>
      <c r="I95" s="40" t="s">
        <v>262</v>
      </c>
      <c r="J95" s="48"/>
      <c r="K95" s="40" t="s">
        <v>263</v>
      </c>
      <c r="M95" s="22" t="str">
        <f t="shared" si="11"/>
        <v>ABRIL / 2016</v>
      </c>
      <c r="N95" s="22">
        <f t="shared" si="7"/>
        <v>0</v>
      </c>
      <c r="O95" s="22">
        <f t="shared" ca="1" si="8"/>
        <v>0</v>
      </c>
    </row>
    <row r="96" spans="1:15" ht="19.899999999999999" customHeight="1" x14ac:dyDescent="0.2">
      <c r="A96" s="20">
        <f t="shared" si="6"/>
        <v>87</v>
      </c>
      <c r="C96" s="6" t="str">
        <f t="shared" si="9"/>
        <v/>
      </c>
      <c r="D96" s="21"/>
      <c r="E96" s="59">
        <f t="shared" si="10"/>
        <v>42474</v>
      </c>
      <c r="F96" s="48"/>
      <c r="G96" s="39" t="s">
        <v>264</v>
      </c>
      <c r="H96" s="48"/>
      <c r="I96" s="39" t="s">
        <v>265</v>
      </c>
      <c r="J96" s="48"/>
      <c r="K96" s="39" t="s">
        <v>266</v>
      </c>
      <c r="M96" s="22" t="str">
        <f t="shared" si="11"/>
        <v>ABRIL / 2016</v>
      </c>
      <c r="N96" s="22">
        <f t="shared" si="7"/>
        <v>0</v>
      </c>
      <c r="O96" s="22">
        <f t="shared" ca="1" si="8"/>
        <v>0</v>
      </c>
    </row>
    <row r="97" spans="1:15" ht="19.899999999999999" customHeight="1" x14ac:dyDescent="0.2">
      <c r="A97" s="20">
        <f t="shared" si="6"/>
        <v>88</v>
      </c>
      <c r="C97" s="6" t="str">
        <f t="shared" si="9"/>
        <v/>
      </c>
      <c r="D97" s="21"/>
      <c r="E97" s="59">
        <f t="shared" si="10"/>
        <v>42475</v>
      </c>
      <c r="F97" s="48"/>
      <c r="G97" s="40" t="s">
        <v>267</v>
      </c>
      <c r="H97" s="48"/>
      <c r="I97" s="40" t="s">
        <v>268</v>
      </c>
      <c r="J97" s="48"/>
      <c r="K97" s="40" t="s">
        <v>269</v>
      </c>
      <c r="M97" s="22" t="str">
        <f t="shared" si="11"/>
        <v>ABRIL / 2016</v>
      </c>
      <c r="N97" s="22">
        <f t="shared" si="7"/>
        <v>0</v>
      </c>
      <c r="O97" s="22">
        <f t="shared" ca="1" si="8"/>
        <v>0</v>
      </c>
    </row>
    <row r="98" spans="1:15" ht="19.899999999999999" customHeight="1" x14ac:dyDescent="0.2">
      <c r="A98" s="20">
        <f t="shared" si="6"/>
        <v>89</v>
      </c>
      <c r="C98" s="6" t="str">
        <f t="shared" si="9"/>
        <v/>
      </c>
      <c r="D98" s="21"/>
      <c r="E98" s="59">
        <f t="shared" si="10"/>
        <v>42476</v>
      </c>
      <c r="F98" s="48"/>
      <c r="G98" s="39" t="s">
        <v>270</v>
      </c>
      <c r="H98" s="48"/>
      <c r="I98" s="39" t="s">
        <v>271</v>
      </c>
      <c r="J98" s="48"/>
      <c r="K98" s="39" t="s">
        <v>272</v>
      </c>
      <c r="M98" s="22" t="str">
        <f t="shared" si="11"/>
        <v>ABRIL / 2016</v>
      </c>
      <c r="N98" s="22">
        <f t="shared" si="7"/>
        <v>0</v>
      </c>
      <c r="O98" s="22">
        <f t="shared" ca="1" si="8"/>
        <v>0</v>
      </c>
    </row>
    <row r="99" spans="1:15" ht="19.899999999999999" customHeight="1" x14ac:dyDescent="0.2">
      <c r="A99" s="20">
        <f t="shared" si="6"/>
        <v>90</v>
      </c>
      <c r="C99" s="6" t="str">
        <f t="shared" si="9"/>
        <v/>
      </c>
      <c r="D99" s="21"/>
      <c r="E99" s="59">
        <f t="shared" si="10"/>
        <v>42477</v>
      </c>
      <c r="F99" s="48"/>
      <c r="G99" s="40" t="s">
        <v>273</v>
      </c>
      <c r="H99" s="48"/>
      <c r="I99" s="40" t="s">
        <v>274</v>
      </c>
      <c r="J99" s="48"/>
      <c r="K99" s="40" t="s">
        <v>275</v>
      </c>
      <c r="M99" s="22" t="str">
        <f t="shared" si="11"/>
        <v>ABRIL / 2016</v>
      </c>
      <c r="N99" s="22">
        <f t="shared" si="7"/>
        <v>0</v>
      </c>
      <c r="O99" s="22">
        <f t="shared" ca="1" si="8"/>
        <v>0</v>
      </c>
    </row>
    <row r="100" spans="1:15" ht="19.899999999999999" customHeight="1" x14ac:dyDescent="0.2">
      <c r="A100" s="20">
        <f t="shared" si="6"/>
        <v>91</v>
      </c>
      <c r="C100" s="6" t="str">
        <f t="shared" si="9"/>
        <v/>
      </c>
      <c r="D100" s="21"/>
      <c r="E100" s="59">
        <f t="shared" si="10"/>
        <v>42478</v>
      </c>
      <c r="F100" s="48"/>
      <c r="G100" s="39" t="s">
        <v>276</v>
      </c>
      <c r="H100" s="48"/>
      <c r="I100" s="39" t="s">
        <v>277</v>
      </c>
      <c r="J100" s="48"/>
      <c r="K100" s="39" t="s">
        <v>278</v>
      </c>
      <c r="M100" s="22" t="str">
        <f t="shared" si="11"/>
        <v>ABRIL / 2016</v>
      </c>
      <c r="N100" s="22">
        <f t="shared" si="7"/>
        <v>0</v>
      </c>
      <c r="O100" s="22">
        <f t="shared" ca="1" si="8"/>
        <v>0</v>
      </c>
    </row>
    <row r="101" spans="1:15" ht="19.899999999999999" customHeight="1" x14ac:dyDescent="0.2">
      <c r="A101" s="20">
        <f t="shared" si="6"/>
        <v>92</v>
      </c>
      <c r="C101" s="6" t="str">
        <f t="shared" si="9"/>
        <v/>
      </c>
      <c r="D101" s="21"/>
      <c r="E101" s="59">
        <f t="shared" si="10"/>
        <v>42479</v>
      </c>
      <c r="F101" s="48"/>
      <c r="G101" s="40" t="s">
        <v>279</v>
      </c>
      <c r="H101" s="48"/>
      <c r="I101" s="40" t="s">
        <v>280</v>
      </c>
      <c r="J101" s="48"/>
      <c r="K101" s="40" t="s">
        <v>281</v>
      </c>
      <c r="M101" s="22" t="str">
        <f t="shared" si="11"/>
        <v>ABRIL / 2016</v>
      </c>
      <c r="N101" s="22">
        <f t="shared" si="7"/>
        <v>0</v>
      </c>
      <c r="O101" s="22">
        <f t="shared" ca="1" si="8"/>
        <v>0</v>
      </c>
    </row>
    <row r="102" spans="1:15" ht="19.899999999999999" customHeight="1" x14ac:dyDescent="0.2">
      <c r="A102" s="20">
        <f t="shared" si="6"/>
        <v>93</v>
      </c>
      <c r="C102" s="6" t="str">
        <f t="shared" si="9"/>
        <v/>
      </c>
      <c r="D102" s="21"/>
      <c r="E102" s="59">
        <f t="shared" si="10"/>
        <v>42480</v>
      </c>
      <c r="F102" s="48"/>
      <c r="G102" s="39" t="s">
        <v>282</v>
      </c>
      <c r="H102" s="48"/>
      <c r="I102" s="39" t="s">
        <v>283</v>
      </c>
      <c r="J102" s="48"/>
      <c r="K102" s="39" t="s">
        <v>284</v>
      </c>
      <c r="M102" s="22" t="str">
        <f t="shared" si="11"/>
        <v>ABRIL / 2016</v>
      </c>
      <c r="N102" s="22">
        <f t="shared" si="7"/>
        <v>0</v>
      </c>
      <c r="O102" s="22">
        <f t="shared" ca="1" si="8"/>
        <v>0</v>
      </c>
    </row>
    <row r="103" spans="1:15" ht="19.899999999999999" customHeight="1" x14ac:dyDescent="0.2">
      <c r="A103" s="20">
        <f t="shared" si="6"/>
        <v>94</v>
      </c>
      <c r="C103" s="6" t="str">
        <f t="shared" si="9"/>
        <v/>
      </c>
      <c r="D103" s="21"/>
      <c r="E103" s="59">
        <f t="shared" si="10"/>
        <v>42481</v>
      </c>
      <c r="F103" s="48"/>
      <c r="G103" s="40" t="s">
        <v>285</v>
      </c>
      <c r="H103" s="48"/>
      <c r="I103" s="40" t="s">
        <v>286</v>
      </c>
      <c r="J103" s="48"/>
      <c r="K103" s="40" t="s">
        <v>287</v>
      </c>
      <c r="M103" s="22" t="str">
        <f t="shared" si="11"/>
        <v>ABRIL / 2016</v>
      </c>
      <c r="N103" s="22">
        <f t="shared" si="7"/>
        <v>0</v>
      </c>
      <c r="O103" s="22">
        <f t="shared" ca="1" si="8"/>
        <v>0</v>
      </c>
    </row>
    <row r="104" spans="1:15" ht="19.899999999999999" customHeight="1" x14ac:dyDescent="0.2">
      <c r="A104" s="20">
        <f t="shared" si="6"/>
        <v>95</v>
      </c>
      <c r="C104" s="6" t="str">
        <f t="shared" si="9"/>
        <v/>
      </c>
      <c r="D104" s="21"/>
      <c r="E104" s="59">
        <f t="shared" si="10"/>
        <v>42482</v>
      </c>
      <c r="F104" s="48"/>
      <c r="G104" s="62" t="s">
        <v>1108</v>
      </c>
      <c r="H104" s="48"/>
      <c r="I104" s="39" t="s">
        <v>288</v>
      </c>
      <c r="J104" s="48"/>
      <c r="K104" s="39" t="s">
        <v>289</v>
      </c>
      <c r="M104" s="22" t="str">
        <f t="shared" si="11"/>
        <v>ABRIL / 2016</v>
      </c>
      <c r="N104" s="22">
        <f t="shared" si="7"/>
        <v>0</v>
      </c>
      <c r="O104" s="22">
        <f t="shared" ca="1" si="8"/>
        <v>0</v>
      </c>
    </row>
    <row r="105" spans="1:15" ht="19.899999999999999" customHeight="1" x14ac:dyDescent="0.2">
      <c r="A105" s="20">
        <f t="shared" si="6"/>
        <v>96</v>
      </c>
      <c r="C105" s="6" t="str">
        <f t="shared" si="9"/>
        <v/>
      </c>
      <c r="D105" s="21"/>
      <c r="E105" s="59">
        <f t="shared" si="10"/>
        <v>42483</v>
      </c>
      <c r="F105" s="48"/>
      <c r="G105" s="40" t="s">
        <v>290</v>
      </c>
      <c r="H105" s="48"/>
      <c r="I105" s="40" t="s">
        <v>291</v>
      </c>
      <c r="J105" s="48"/>
      <c r="K105" s="40" t="s">
        <v>292</v>
      </c>
      <c r="M105" s="22" t="str">
        <f t="shared" si="11"/>
        <v>ABRIL / 2016</v>
      </c>
      <c r="N105" s="22">
        <f t="shared" si="7"/>
        <v>0</v>
      </c>
      <c r="O105" s="22">
        <f t="shared" ca="1" si="8"/>
        <v>0</v>
      </c>
    </row>
    <row r="106" spans="1:15" ht="19.899999999999999" customHeight="1" x14ac:dyDescent="0.2">
      <c r="A106" s="20">
        <f t="shared" si="6"/>
        <v>97</v>
      </c>
      <c r="C106" s="6" t="str">
        <f t="shared" si="9"/>
        <v/>
      </c>
      <c r="D106" s="21"/>
      <c r="E106" s="59">
        <f t="shared" si="10"/>
        <v>42484</v>
      </c>
      <c r="F106" s="48"/>
      <c r="G106" s="39" t="s">
        <v>293</v>
      </c>
      <c r="H106" s="48"/>
      <c r="I106" s="39" t="s">
        <v>294</v>
      </c>
      <c r="J106" s="48"/>
      <c r="K106" s="39" t="s">
        <v>295</v>
      </c>
      <c r="M106" s="22" t="str">
        <f t="shared" si="11"/>
        <v>ABRIL / 2016</v>
      </c>
      <c r="N106" s="22">
        <f t="shared" si="7"/>
        <v>0</v>
      </c>
      <c r="O106" s="22">
        <f t="shared" ca="1" si="8"/>
        <v>0</v>
      </c>
    </row>
    <row r="107" spans="1:15" ht="19.899999999999999" customHeight="1" x14ac:dyDescent="0.2">
      <c r="A107" s="20">
        <f t="shared" si="6"/>
        <v>98</v>
      </c>
      <c r="C107" s="6" t="str">
        <f t="shared" si="9"/>
        <v/>
      </c>
      <c r="D107" s="21"/>
      <c r="E107" s="59">
        <f t="shared" si="10"/>
        <v>42485</v>
      </c>
      <c r="F107" s="48"/>
      <c r="G107" s="40" t="s">
        <v>296</v>
      </c>
      <c r="H107" s="48"/>
      <c r="I107" s="40" t="s">
        <v>297</v>
      </c>
      <c r="J107" s="48"/>
      <c r="K107" s="40" t="s">
        <v>298</v>
      </c>
      <c r="M107" s="22" t="str">
        <f t="shared" si="11"/>
        <v>ABRIL / 2016</v>
      </c>
      <c r="N107" s="22">
        <f t="shared" si="7"/>
        <v>0</v>
      </c>
      <c r="O107" s="22">
        <f t="shared" ca="1" si="8"/>
        <v>0</v>
      </c>
    </row>
    <row r="108" spans="1:15" ht="19.899999999999999" customHeight="1" x14ac:dyDescent="0.2">
      <c r="A108" s="20">
        <f t="shared" si="6"/>
        <v>99</v>
      </c>
      <c r="C108" s="6" t="str">
        <f t="shared" si="9"/>
        <v/>
      </c>
      <c r="D108" s="21"/>
      <c r="E108" s="59">
        <f t="shared" si="10"/>
        <v>42486</v>
      </c>
      <c r="F108" s="48"/>
      <c r="G108" s="39" t="s">
        <v>299</v>
      </c>
      <c r="H108" s="48"/>
      <c r="I108" s="39" t="s">
        <v>300</v>
      </c>
      <c r="J108" s="48"/>
      <c r="K108" s="39" t="s">
        <v>301</v>
      </c>
      <c r="M108" s="22" t="str">
        <f t="shared" si="11"/>
        <v>ABRIL / 2016</v>
      </c>
      <c r="N108" s="22">
        <f t="shared" si="7"/>
        <v>0</v>
      </c>
      <c r="O108" s="22">
        <f t="shared" ca="1" si="8"/>
        <v>0</v>
      </c>
    </row>
    <row r="109" spans="1:15" ht="19.899999999999999" customHeight="1" x14ac:dyDescent="0.2">
      <c r="A109" s="20">
        <f t="shared" si="6"/>
        <v>100</v>
      </c>
      <c r="C109" s="6" t="str">
        <f t="shared" si="9"/>
        <v/>
      </c>
      <c r="D109" s="21"/>
      <c r="E109" s="59">
        <f t="shared" si="10"/>
        <v>42487</v>
      </c>
      <c r="F109" s="48"/>
      <c r="G109" s="40" t="s">
        <v>302</v>
      </c>
      <c r="H109" s="48"/>
      <c r="I109" s="40" t="s">
        <v>303</v>
      </c>
      <c r="J109" s="48"/>
      <c r="K109" s="40" t="s">
        <v>304</v>
      </c>
      <c r="M109" s="22" t="str">
        <f t="shared" si="11"/>
        <v>ABRIL / 2016</v>
      </c>
      <c r="N109" s="22">
        <f t="shared" si="7"/>
        <v>0</v>
      </c>
      <c r="O109" s="22">
        <f t="shared" ca="1" si="8"/>
        <v>0</v>
      </c>
    </row>
    <row r="110" spans="1:15" ht="19.899999999999999" customHeight="1" x14ac:dyDescent="0.2">
      <c r="A110" s="20">
        <f t="shared" si="6"/>
        <v>101</v>
      </c>
      <c r="C110" s="6" t="str">
        <f t="shared" si="9"/>
        <v/>
      </c>
      <c r="D110" s="21"/>
      <c r="E110" s="59">
        <f t="shared" si="10"/>
        <v>42488</v>
      </c>
      <c r="F110" s="48"/>
      <c r="G110" s="39" t="s">
        <v>305</v>
      </c>
      <c r="H110" s="48"/>
      <c r="I110" s="39" t="s">
        <v>306</v>
      </c>
      <c r="J110" s="48"/>
      <c r="K110" s="39" t="s">
        <v>307</v>
      </c>
      <c r="M110" s="22" t="str">
        <f t="shared" si="11"/>
        <v>ABRIL / 2016</v>
      </c>
      <c r="N110" s="22">
        <f t="shared" si="7"/>
        <v>0</v>
      </c>
      <c r="O110" s="22">
        <f t="shared" ca="1" si="8"/>
        <v>0</v>
      </c>
    </row>
    <row r="111" spans="1:15" ht="19.899999999999999" customHeight="1" x14ac:dyDescent="0.2">
      <c r="A111" s="20">
        <f t="shared" si="6"/>
        <v>102</v>
      </c>
      <c r="C111" s="6" t="str">
        <f t="shared" si="9"/>
        <v/>
      </c>
      <c r="D111" s="21"/>
      <c r="E111" s="59">
        <f t="shared" si="10"/>
        <v>42489</v>
      </c>
      <c r="F111" s="48"/>
      <c r="G111" s="40" t="s">
        <v>308</v>
      </c>
      <c r="H111" s="48"/>
      <c r="I111" s="40" t="s">
        <v>309</v>
      </c>
      <c r="J111" s="48"/>
      <c r="K111" s="40" t="s">
        <v>310</v>
      </c>
      <c r="M111" s="22" t="str">
        <f t="shared" si="11"/>
        <v>ABRIL / 2016</v>
      </c>
      <c r="N111" s="22">
        <f t="shared" si="7"/>
        <v>0</v>
      </c>
      <c r="O111" s="22">
        <f t="shared" ca="1" si="8"/>
        <v>0</v>
      </c>
    </row>
    <row r="112" spans="1:15" ht="19.899999999999999" customHeight="1" x14ac:dyDescent="0.2">
      <c r="A112" s="20">
        <f t="shared" si="6"/>
        <v>103</v>
      </c>
      <c r="C112" s="6" t="str">
        <f t="shared" si="9"/>
        <v/>
      </c>
      <c r="D112" s="21"/>
      <c r="E112" s="59">
        <f t="shared" si="10"/>
        <v>42490</v>
      </c>
      <c r="F112" s="48"/>
      <c r="G112" s="39" t="s">
        <v>311</v>
      </c>
      <c r="H112" s="48"/>
      <c r="I112" s="39" t="s">
        <v>312</v>
      </c>
      <c r="J112" s="48"/>
      <c r="K112" s="39" t="s">
        <v>313</v>
      </c>
      <c r="M112" s="22" t="str">
        <f t="shared" si="11"/>
        <v>ABRIL / 2016</v>
      </c>
      <c r="N112" s="22">
        <f t="shared" si="7"/>
        <v>0</v>
      </c>
      <c r="O112" s="22">
        <f t="shared" ca="1" si="8"/>
        <v>0</v>
      </c>
    </row>
    <row r="113" spans="1:15" ht="19.899999999999999" customHeight="1" x14ac:dyDescent="0.2">
      <c r="A113" s="20">
        <f t="shared" si="6"/>
        <v>104</v>
      </c>
      <c r="C113" s="6" t="str">
        <f t="shared" si="9"/>
        <v>MAIO / 2016</v>
      </c>
      <c r="D113" s="21"/>
      <c r="E113" s="59">
        <f t="shared" si="10"/>
        <v>42491</v>
      </c>
      <c r="F113" s="48"/>
      <c r="G113" s="40" t="s">
        <v>314</v>
      </c>
      <c r="H113" s="48"/>
      <c r="I113" s="40" t="s">
        <v>315</v>
      </c>
      <c r="J113" s="48"/>
      <c r="K113" s="40" t="s">
        <v>316</v>
      </c>
      <c r="M113" s="22" t="str">
        <f t="shared" si="11"/>
        <v>MAIO / 2016</v>
      </c>
      <c r="N113" s="22">
        <f t="shared" si="7"/>
        <v>0</v>
      </c>
      <c r="O113" s="22">
        <f t="shared" ca="1" si="8"/>
        <v>0</v>
      </c>
    </row>
    <row r="114" spans="1:15" ht="19.899999999999999" customHeight="1" x14ac:dyDescent="0.2">
      <c r="A114" s="20">
        <f t="shared" si="6"/>
        <v>105</v>
      </c>
      <c r="C114" s="6" t="str">
        <f t="shared" si="9"/>
        <v/>
      </c>
      <c r="D114" s="21"/>
      <c r="E114" s="59">
        <f t="shared" si="10"/>
        <v>42492</v>
      </c>
      <c r="F114" s="48"/>
      <c r="G114" s="39" t="s">
        <v>317</v>
      </c>
      <c r="H114" s="48"/>
      <c r="I114" s="39" t="s">
        <v>318</v>
      </c>
      <c r="J114" s="48"/>
      <c r="K114" s="39" t="s">
        <v>319</v>
      </c>
      <c r="M114" s="22" t="str">
        <f t="shared" si="11"/>
        <v>MAIO / 2016</v>
      </c>
      <c r="N114" s="22">
        <f t="shared" si="7"/>
        <v>0</v>
      </c>
      <c r="O114" s="22">
        <f t="shared" ca="1" si="8"/>
        <v>0</v>
      </c>
    </row>
    <row r="115" spans="1:15" ht="19.899999999999999" customHeight="1" x14ac:dyDescent="0.2">
      <c r="A115" s="20">
        <f t="shared" si="6"/>
        <v>106</v>
      </c>
      <c r="C115" s="6" t="str">
        <f t="shared" si="9"/>
        <v/>
      </c>
      <c r="D115" s="21"/>
      <c r="E115" s="59">
        <f t="shared" si="10"/>
        <v>42493</v>
      </c>
      <c r="F115" s="48"/>
      <c r="G115" s="40" t="s">
        <v>320</v>
      </c>
      <c r="H115" s="48"/>
      <c r="I115" s="40" t="s">
        <v>321</v>
      </c>
      <c r="J115" s="48"/>
      <c r="K115" s="40" t="s">
        <v>322</v>
      </c>
      <c r="M115" s="22" t="str">
        <f t="shared" si="11"/>
        <v>MAIO / 2016</v>
      </c>
      <c r="N115" s="22">
        <f t="shared" si="7"/>
        <v>0</v>
      </c>
      <c r="O115" s="22">
        <f t="shared" ca="1" si="8"/>
        <v>0</v>
      </c>
    </row>
    <row r="116" spans="1:15" ht="19.899999999999999" customHeight="1" x14ac:dyDescent="0.2">
      <c r="A116" s="20">
        <f t="shared" si="6"/>
        <v>107</v>
      </c>
      <c r="C116" s="6" t="str">
        <f t="shared" si="9"/>
        <v/>
      </c>
      <c r="D116" s="21"/>
      <c r="E116" s="59">
        <f t="shared" si="10"/>
        <v>42494</v>
      </c>
      <c r="F116" s="48"/>
      <c r="G116" s="39" t="s">
        <v>323</v>
      </c>
      <c r="H116" s="48"/>
      <c r="I116" s="39" t="s">
        <v>324</v>
      </c>
      <c r="J116" s="48"/>
      <c r="K116" s="39" t="s">
        <v>325</v>
      </c>
      <c r="M116" s="22" t="str">
        <f t="shared" si="11"/>
        <v>MAIO / 2016</v>
      </c>
      <c r="N116" s="22">
        <f t="shared" si="7"/>
        <v>0</v>
      </c>
      <c r="O116" s="22">
        <f t="shared" ca="1" si="8"/>
        <v>0</v>
      </c>
    </row>
    <row r="117" spans="1:15" ht="19.899999999999999" customHeight="1" x14ac:dyDescent="0.2">
      <c r="A117" s="20">
        <f t="shared" si="6"/>
        <v>108</v>
      </c>
      <c r="C117" s="6" t="str">
        <f t="shared" si="9"/>
        <v/>
      </c>
      <c r="D117" s="21"/>
      <c r="E117" s="59">
        <f t="shared" si="10"/>
        <v>42495</v>
      </c>
      <c r="F117" s="48"/>
      <c r="G117" s="40" t="s">
        <v>326</v>
      </c>
      <c r="H117" s="48"/>
      <c r="I117" s="40" t="s">
        <v>327</v>
      </c>
      <c r="J117" s="48"/>
      <c r="K117" s="40" t="s">
        <v>328</v>
      </c>
      <c r="M117" s="22" t="str">
        <f t="shared" si="11"/>
        <v>MAIO / 2016</v>
      </c>
      <c r="N117" s="22">
        <f t="shared" si="7"/>
        <v>0</v>
      </c>
      <c r="O117" s="22">
        <f t="shared" ca="1" si="8"/>
        <v>0</v>
      </c>
    </row>
    <row r="118" spans="1:15" ht="19.899999999999999" customHeight="1" x14ac:dyDescent="0.2">
      <c r="A118" s="20">
        <f t="shared" si="6"/>
        <v>109</v>
      </c>
      <c r="C118" s="6" t="str">
        <f t="shared" si="9"/>
        <v/>
      </c>
      <c r="D118" s="21"/>
      <c r="E118" s="59">
        <f t="shared" si="10"/>
        <v>42496</v>
      </c>
      <c r="F118" s="48"/>
      <c r="G118" s="39" t="s">
        <v>329</v>
      </c>
      <c r="H118" s="48"/>
      <c r="I118" s="39" t="s">
        <v>330</v>
      </c>
      <c r="J118" s="48"/>
      <c r="K118" s="39" t="s">
        <v>331</v>
      </c>
      <c r="M118" s="22" t="str">
        <f t="shared" si="11"/>
        <v>MAIO / 2016</v>
      </c>
      <c r="N118" s="22">
        <f t="shared" si="7"/>
        <v>0</v>
      </c>
      <c r="O118" s="22">
        <f t="shared" ca="1" si="8"/>
        <v>0</v>
      </c>
    </row>
    <row r="119" spans="1:15" ht="19.899999999999999" customHeight="1" x14ac:dyDescent="0.2">
      <c r="A119" s="20">
        <f t="shared" si="6"/>
        <v>110</v>
      </c>
      <c r="C119" s="6" t="str">
        <f t="shared" si="9"/>
        <v/>
      </c>
      <c r="D119" s="21"/>
      <c r="E119" s="59">
        <f t="shared" si="10"/>
        <v>42497</v>
      </c>
      <c r="F119" s="48"/>
      <c r="G119" s="40" t="s">
        <v>332</v>
      </c>
      <c r="H119" s="48"/>
      <c r="I119" s="40" t="s">
        <v>333</v>
      </c>
      <c r="J119" s="48"/>
      <c r="K119" s="40" t="s">
        <v>334</v>
      </c>
      <c r="M119" s="22" t="str">
        <f t="shared" si="11"/>
        <v>MAIO / 2016</v>
      </c>
      <c r="N119" s="22">
        <f t="shared" si="7"/>
        <v>0</v>
      </c>
      <c r="O119" s="22">
        <f t="shared" ca="1" si="8"/>
        <v>0</v>
      </c>
    </row>
    <row r="120" spans="1:15" ht="19.899999999999999" customHeight="1" x14ac:dyDescent="0.2">
      <c r="A120" s="20">
        <f t="shared" si="6"/>
        <v>111</v>
      </c>
      <c r="C120" s="6" t="str">
        <f t="shared" si="9"/>
        <v/>
      </c>
      <c r="D120" s="21"/>
      <c r="E120" s="59">
        <f t="shared" si="10"/>
        <v>42498</v>
      </c>
      <c r="F120" s="48"/>
      <c r="G120" s="39" t="s">
        <v>335</v>
      </c>
      <c r="H120" s="48"/>
      <c r="I120" s="39" t="s">
        <v>336</v>
      </c>
      <c r="J120" s="48"/>
      <c r="K120" s="39" t="s">
        <v>337</v>
      </c>
      <c r="M120" s="22" t="str">
        <f t="shared" si="11"/>
        <v>MAIO / 2016</v>
      </c>
      <c r="N120" s="22">
        <f t="shared" si="7"/>
        <v>0</v>
      </c>
      <c r="O120" s="22">
        <f t="shared" ca="1" si="8"/>
        <v>0</v>
      </c>
    </row>
    <row r="121" spans="1:15" ht="19.899999999999999" customHeight="1" x14ac:dyDescent="0.2">
      <c r="A121" s="20">
        <f t="shared" si="6"/>
        <v>112</v>
      </c>
      <c r="C121" s="6" t="str">
        <f t="shared" si="9"/>
        <v/>
      </c>
      <c r="D121" s="21"/>
      <c r="E121" s="59">
        <f t="shared" si="10"/>
        <v>42499</v>
      </c>
      <c r="F121" s="48"/>
      <c r="G121" s="40" t="s">
        <v>338</v>
      </c>
      <c r="H121" s="48"/>
      <c r="I121" s="40" t="s">
        <v>339</v>
      </c>
      <c r="J121" s="48"/>
      <c r="K121" s="40" t="s">
        <v>340</v>
      </c>
      <c r="M121" s="22" t="str">
        <f t="shared" si="11"/>
        <v>MAIO / 2016</v>
      </c>
      <c r="N121" s="22">
        <f t="shared" si="7"/>
        <v>0</v>
      </c>
      <c r="O121" s="22">
        <f t="shared" ca="1" si="8"/>
        <v>0</v>
      </c>
    </row>
    <row r="122" spans="1:15" ht="19.899999999999999" customHeight="1" x14ac:dyDescent="0.2">
      <c r="A122" s="20">
        <f t="shared" si="6"/>
        <v>113</v>
      </c>
      <c r="C122" s="6" t="str">
        <f t="shared" si="9"/>
        <v/>
      </c>
      <c r="D122" s="21"/>
      <c r="E122" s="59">
        <f t="shared" si="10"/>
        <v>42500</v>
      </c>
      <c r="F122" s="48"/>
      <c r="G122" s="39" t="s">
        <v>341</v>
      </c>
      <c r="H122" s="48"/>
      <c r="I122" s="39" t="s">
        <v>342</v>
      </c>
      <c r="J122" s="48"/>
      <c r="K122" s="39" t="s">
        <v>343</v>
      </c>
      <c r="M122" s="22" t="str">
        <f t="shared" si="11"/>
        <v>MAIO / 2016</v>
      </c>
      <c r="N122" s="22">
        <f t="shared" si="7"/>
        <v>0</v>
      </c>
      <c r="O122" s="22">
        <f t="shared" ca="1" si="8"/>
        <v>0</v>
      </c>
    </row>
    <row r="123" spans="1:15" ht="19.899999999999999" customHeight="1" x14ac:dyDescent="0.2">
      <c r="A123" s="20">
        <f t="shared" si="6"/>
        <v>114</v>
      </c>
      <c r="C123" s="6" t="str">
        <f t="shared" si="9"/>
        <v/>
      </c>
      <c r="D123" s="21"/>
      <c r="E123" s="59">
        <f t="shared" si="10"/>
        <v>42501</v>
      </c>
      <c r="F123" s="48"/>
      <c r="G123" s="40" t="s">
        <v>344</v>
      </c>
      <c r="H123" s="48"/>
      <c r="I123" s="40" t="s">
        <v>345</v>
      </c>
      <c r="J123" s="48"/>
      <c r="K123" s="40" t="s">
        <v>346</v>
      </c>
      <c r="M123" s="22" t="str">
        <f t="shared" si="11"/>
        <v>MAIO / 2016</v>
      </c>
      <c r="N123" s="22">
        <f t="shared" si="7"/>
        <v>0</v>
      </c>
      <c r="O123" s="22">
        <f t="shared" ca="1" si="8"/>
        <v>0</v>
      </c>
    </row>
    <row r="124" spans="1:15" ht="19.899999999999999" customHeight="1" x14ac:dyDescent="0.2">
      <c r="A124" s="20">
        <f t="shared" si="6"/>
        <v>115</v>
      </c>
      <c r="C124" s="6" t="str">
        <f t="shared" si="9"/>
        <v/>
      </c>
      <c r="D124" s="21"/>
      <c r="E124" s="59">
        <f t="shared" si="10"/>
        <v>42502</v>
      </c>
      <c r="F124" s="48"/>
      <c r="G124" s="39" t="s">
        <v>347</v>
      </c>
      <c r="H124" s="48"/>
      <c r="I124" s="39" t="s">
        <v>348</v>
      </c>
      <c r="J124" s="48"/>
      <c r="K124" s="39" t="s">
        <v>349</v>
      </c>
      <c r="M124" s="22" t="str">
        <f t="shared" si="11"/>
        <v>MAIO / 2016</v>
      </c>
      <c r="N124" s="22">
        <f t="shared" si="7"/>
        <v>0</v>
      </c>
      <c r="O124" s="22">
        <f t="shared" ca="1" si="8"/>
        <v>0</v>
      </c>
    </row>
    <row r="125" spans="1:15" ht="19.899999999999999" customHeight="1" x14ac:dyDescent="0.2">
      <c r="A125" s="20">
        <f t="shared" si="6"/>
        <v>116</v>
      </c>
      <c r="C125" s="6" t="str">
        <f t="shared" si="9"/>
        <v/>
      </c>
      <c r="D125" s="21"/>
      <c r="E125" s="59">
        <f t="shared" si="10"/>
        <v>42503</v>
      </c>
      <c r="F125" s="48"/>
      <c r="G125" s="40" t="s">
        <v>350</v>
      </c>
      <c r="H125" s="48"/>
      <c r="I125" s="40" t="s">
        <v>351</v>
      </c>
      <c r="J125" s="48"/>
      <c r="K125" s="40" t="s">
        <v>352</v>
      </c>
      <c r="M125" s="22" t="str">
        <f t="shared" si="11"/>
        <v>MAIO / 2016</v>
      </c>
      <c r="N125" s="22">
        <f t="shared" si="7"/>
        <v>0</v>
      </c>
      <c r="O125" s="22">
        <f t="shared" ca="1" si="8"/>
        <v>0</v>
      </c>
    </row>
    <row r="126" spans="1:15" ht="19.899999999999999" customHeight="1" x14ac:dyDescent="0.2">
      <c r="A126" s="20">
        <f t="shared" si="6"/>
        <v>117</v>
      </c>
      <c r="C126" s="6" t="str">
        <f t="shared" si="9"/>
        <v/>
      </c>
      <c r="D126" s="21"/>
      <c r="E126" s="59">
        <f t="shared" si="10"/>
        <v>42504</v>
      </c>
      <c r="F126" s="48"/>
      <c r="G126" s="39" t="s">
        <v>353</v>
      </c>
      <c r="H126" s="48"/>
      <c r="I126" s="39" t="s">
        <v>354</v>
      </c>
      <c r="J126" s="48"/>
      <c r="K126" s="39" t="s">
        <v>355</v>
      </c>
      <c r="M126" s="22" t="str">
        <f t="shared" si="11"/>
        <v>MAIO / 2016</v>
      </c>
      <c r="N126" s="22">
        <f t="shared" si="7"/>
        <v>0</v>
      </c>
      <c r="O126" s="22">
        <f t="shared" ca="1" si="8"/>
        <v>0</v>
      </c>
    </row>
    <row r="127" spans="1:15" ht="19.899999999999999" customHeight="1" x14ac:dyDescent="0.2">
      <c r="A127" s="20">
        <f t="shared" si="6"/>
        <v>118</v>
      </c>
      <c r="C127" s="6" t="str">
        <f t="shared" si="9"/>
        <v/>
      </c>
      <c r="D127" s="21"/>
      <c r="E127" s="59">
        <f t="shared" si="10"/>
        <v>42505</v>
      </c>
      <c r="F127" s="48"/>
      <c r="G127" s="40" t="s">
        <v>356</v>
      </c>
      <c r="H127" s="48"/>
      <c r="I127" s="40" t="s">
        <v>357</v>
      </c>
      <c r="J127" s="48"/>
      <c r="K127" s="40" t="s">
        <v>358</v>
      </c>
      <c r="M127" s="22" t="str">
        <f t="shared" si="11"/>
        <v>MAIO / 2016</v>
      </c>
      <c r="N127" s="22">
        <f t="shared" si="7"/>
        <v>0</v>
      </c>
      <c r="O127" s="22">
        <f t="shared" ca="1" si="8"/>
        <v>0</v>
      </c>
    </row>
    <row r="128" spans="1:15" ht="19.899999999999999" customHeight="1" x14ac:dyDescent="0.2">
      <c r="A128" s="20">
        <f t="shared" si="6"/>
        <v>119</v>
      </c>
      <c r="C128" s="6" t="str">
        <f t="shared" si="9"/>
        <v/>
      </c>
      <c r="D128" s="21"/>
      <c r="E128" s="59">
        <f t="shared" si="10"/>
        <v>42506</v>
      </c>
      <c r="F128" s="48"/>
      <c r="G128" s="39" t="s">
        <v>359</v>
      </c>
      <c r="H128" s="48"/>
      <c r="I128" s="39" t="s">
        <v>360</v>
      </c>
      <c r="J128" s="48"/>
      <c r="K128" s="39" t="s">
        <v>361</v>
      </c>
      <c r="M128" s="22" t="str">
        <f t="shared" si="11"/>
        <v>MAIO / 2016</v>
      </c>
      <c r="N128" s="22">
        <f t="shared" si="7"/>
        <v>0</v>
      </c>
      <c r="O128" s="22">
        <f t="shared" ca="1" si="8"/>
        <v>0</v>
      </c>
    </row>
    <row r="129" spans="1:15" ht="19.899999999999999" customHeight="1" x14ac:dyDescent="0.2">
      <c r="A129" s="20">
        <f t="shared" si="6"/>
        <v>120</v>
      </c>
      <c r="C129" s="6" t="str">
        <f t="shared" si="9"/>
        <v/>
      </c>
      <c r="D129" s="21"/>
      <c r="E129" s="59">
        <f t="shared" si="10"/>
        <v>42507</v>
      </c>
      <c r="F129" s="48"/>
      <c r="G129" s="40" t="s">
        <v>362</v>
      </c>
      <c r="H129" s="48"/>
      <c r="I129" s="40" t="s">
        <v>363</v>
      </c>
      <c r="J129" s="48"/>
      <c r="K129" s="40" t="s">
        <v>364</v>
      </c>
      <c r="M129" s="22" t="str">
        <f t="shared" si="11"/>
        <v>MAIO / 2016</v>
      </c>
      <c r="N129" s="22">
        <f t="shared" si="7"/>
        <v>0</v>
      </c>
      <c r="O129" s="22">
        <f t="shared" ca="1" si="8"/>
        <v>0</v>
      </c>
    </row>
    <row r="130" spans="1:15" ht="19.899999999999999" customHeight="1" x14ac:dyDescent="0.2">
      <c r="A130" s="20">
        <f t="shared" si="6"/>
        <v>121</v>
      </c>
      <c r="C130" s="6" t="str">
        <f t="shared" si="9"/>
        <v/>
      </c>
      <c r="D130" s="21"/>
      <c r="E130" s="59">
        <f t="shared" si="10"/>
        <v>42508</v>
      </c>
      <c r="F130" s="48"/>
      <c r="G130" s="39" t="s">
        <v>365</v>
      </c>
      <c r="H130" s="48"/>
      <c r="I130" s="39" t="s">
        <v>366</v>
      </c>
      <c r="J130" s="48"/>
      <c r="K130" s="39" t="s">
        <v>367</v>
      </c>
      <c r="M130" s="22" t="str">
        <f t="shared" si="11"/>
        <v>MAIO / 2016</v>
      </c>
      <c r="N130" s="22">
        <f t="shared" si="7"/>
        <v>0</v>
      </c>
      <c r="O130" s="22">
        <f t="shared" ca="1" si="8"/>
        <v>0</v>
      </c>
    </row>
    <row r="131" spans="1:15" ht="19.899999999999999" customHeight="1" x14ac:dyDescent="0.2">
      <c r="A131" s="20">
        <f t="shared" si="6"/>
        <v>122</v>
      </c>
      <c r="C131" s="6" t="str">
        <f t="shared" si="9"/>
        <v/>
      </c>
      <c r="D131" s="21"/>
      <c r="E131" s="59">
        <f t="shared" si="10"/>
        <v>42509</v>
      </c>
      <c r="F131" s="48"/>
      <c r="G131" s="40" t="s">
        <v>368</v>
      </c>
      <c r="H131" s="48"/>
      <c r="I131" s="40" t="s">
        <v>369</v>
      </c>
      <c r="J131" s="48"/>
      <c r="K131" s="40" t="s">
        <v>370</v>
      </c>
      <c r="M131" s="22" t="str">
        <f t="shared" si="11"/>
        <v>MAIO / 2016</v>
      </c>
      <c r="N131" s="22">
        <f t="shared" si="7"/>
        <v>0</v>
      </c>
      <c r="O131" s="22">
        <f t="shared" ca="1" si="8"/>
        <v>0</v>
      </c>
    </row>
    <row r="132" spans="1:15" ht="19.899999999999999" customHeight="1" x14ac:dyDescent="0.2">
      <c r="A132" s="20">
        <f t="shared" si="6"/>
        <v>123</v>
      </c>
      <c r="C132" s="6" t="str">
        <f t="shared" si="9"/>
        <v/>
      </c>
      <c r="D132" s="21"/>
      <c r="E132" s="59">
        <f t="shared" si="10"/>
        <v>42510</v>
      </c>
      <c r="F132" s="48"/>
      <c r="G132" s="39" t="s">
        <v>371</v>
      </c>
      <c r="H132" s="48"/>
      <c r="I132" s="39" t="s">
        <v>372</v>
      </c>
      <c r="J132" s="48"/>
      <c r="K132" s="39" t="s">
        <v>373</v>
      </c>
      <c r="M132" s="22" t="str">
        <f t="shared" si="11"/>
        <v>MAIO / 2016</v>
      </c>
      <c r="N132" s="22">
        <f t="shared" si="7"/>
        <v>0</v>
      </c>
      <c r="O132" s="22">
        <f t="shared" ca="1" si="8"/>
        <v>0</v>
      </c>
    </row>
    <row r="133" spans="1:15" ht="19.899999999999999" customHeight="1" x14ac:dyDescent="0.2">
      <c r="A133" s="20">
        <f t="shared" si="6"/>
        <v>124</v>
      </c>
      <c r="C133" s="6" t="str">
        <f t="shared" si="9"/>
        <v/>
      </c>
      <c r="D133" s="21"/>
      <c r="E133" s="59">
        <f t="shared" si="10"/>
        <v>42511</v>
      </c>
      <c r="F133" s="48"/>
      <c r="G133" s="40" t="s">
        <v>374</v>
      </c>
      <c r="H133" s="48"/>
      <c r="I133" s="40" t="s">
        <v>375</v>
      </c>
      <c r="J133" s="48"/>
      <c r="K133" s="40" t="s">
        <v>376</v>
      </c>
      <c r="M133" s="22" t="str">
        <f t="shared" si="11"/>
        <v>MAIO / 2016</v>
      </c>
      <c r="N133" s="22">
        <f t="shared" si="7"/>
        <v>0</v>
      </c>
      <c r="O133" s="22">
        <f t="shared" ca="1" si="8"/>
        <v>0</v>
      </c>
    </row>
    <row r="134" spans="1:15" ht="19.899999999999999" customHeight="1" x14ac:dyDescent="0.2">
      <c r="A134" s="20">
        <f t="shared" si="6"/>
        <v>125</v>
      </c>
      <c r="C134" s="6" t="str">
        <f t="shared" si="9"/>
        <v/>
      </c>
      <c r="D134" s="21"/>
      <c r="E134" s="59">
        <f t="shared" si="10"/>
        <v>42512</v>
      </c>
      <c r="F134" s="48"/>
      <c r="G134" s="39" t="s">
        <v>377</v>
      </c>
      <c r="H134" s="48"/>
      <c r="I134" s="39" t="s">
        <v>378</v>
      </c>
      <c r="J134" s="48"/>
      <c r="K134" s="39" t="s">
        <v>379</v>
      </c>
      <c r="M134" s="22" t="str">
        <f t="shared" si="11"/>
        <v>MAIO / 2016</v>
      </c>
      <c r="N134" s="22">
        <f t="shared" si="7"/>
        <v>0</v>
      </c>
      <c r="O134" s="22">
        <f t="shared" ca="1" si="8"/>
        <v>0</v>
      </c>
    </row>
    <row r="135" spans="1:15" ht="19.899999999999999" customHeight="1" x14ac:dyDescent="0.2">
      <c r="A135" s="20">
        <f t="shared" si="6"/>
        <v>126</v>
      </c>
      <c r="C135" s="6" t="str">
        <f t="shared" si="9"/>
        <v/>
      </c>
      <c r="D135" s="21"/>
      <c r="E135" s="59">
        <f t="shared" si="10"/>
        <v>42513</v>
      </c>
      <c r="F135" s="48"/>
      <c r="G135" s="40" t="s">
        <v>380</v>
      </c>
      <c r="H135" s="48"/>
      <c r="I135" s="40" t="s">
        <v>381</v>
      </c>
      <c r="J135" s="48"/>
      <c r="K135" s="40" t="s">
        <v>382</v>
      </c>
      <c r="M135" s="22" t="str">
        <f t="shared" si="11"/>
        <v>MAIO / 2016</v>
      </c>
      <c r="N135" s="22">
        <f t="shared" si="7"/>
        <v>0</v>
      </c>
      <c r="O135" s="22">
        <f t="shared" ca="1" si="8"/>
        <v>0</v>
      </c>
    </row>
    <row r="136" spans="1:15" ht="19.899999999999999" customHeight="1" x14ac:dyDescent="0.2">
      <c r="A136" s="20">
        <f t="shared" si="6"/>
        <v>127</v>
      </c>
      <c r="C136" s="6" t="str">
        <f t="shared" si="9"/>
        <v/>
      </c>
      <c r="D136" s="21"/>
      <c r="E136" s="59">
        <f t="shared" si="10"/>
        <v>42514</v>
      </c>
      <c r="F136" s="48"/>
      <c r="G136" s="39" t="s">
        <v>383</v>
      </c>
      <c r="H136" s="48"/>
      <c r="I136" s="39" t="s">
        <v>384</v>
      </c>
      <c r="J136" s="48"/>
      <c r="K136" s="39" t="s">
        <v>385</v>
      </c>
      <c r="M136" s="22" t="str">
        <f t="shared" si="11"/>
        <v>MAIO / 2016</v>
      </c>
      <c r="N136" s="22">
        <f t="shared" si="7"/>
        <v>0</v>
      </c>
      <c r="O136" s="22">
        <f t="shared" ca="1" si="8"/>
        <v>0</v>
      </c>
    </row>
    <row r="137" spans="1:15" ht="19.899999999999999" customHeight="1" x14ac:dyDescent="0.2">
      <c r="A137" s="20">
        <f t="shared" si="6"/>
        <v>128</v>
      </c>
      <c r="C137" s="6" t="str">
        <f t="shared" si="9"/>
        <v/>
      </c>
      <c r="D137" s="21"/>
      <c r="E137" s="59">
        <f t="shared" si="10"/>
        <v>42515</v>
      </c>
      <c r="F137" s="48"/>
      <c r="G137" s="40" t="s">
        <v>386</v>
      </c>
      <c r="H137" s="48"/>
      <c r="I137" s="40" t="s">
        <v>387</v>
      </c>
      <c r="J137" s="48"/>
      <c r="K137" s="40" t="s">
        <v>388</v>
      </c>
      <c r="M137" s="22" t="str">
        <f t="shared" si="11"/>
        <v>MAIO / 2016</v>
      </c>
      <c r="N137" s="22">
        <f t="shared" si="7"/>
        <v>0</v>
      </c>
      <c r="O137" s="22">
        <f t="shared" ca="1" si="8"/>
        <v>0</v>
      </c>
    </row>
    <row r="138" spans="1:15" ht="19.899999999999999" customHeight="1" x14ac:dyDescent="0.2">
      <c r="A138" s="20">
        <f t="shared" ref="A138:A201" si="12">A137+1</f>
        <v>129</v>
      </c>
      <c r="C138" s="6" t="str">
        <f t="shared" si="9"/>
        <v/>
      </c>
      <c r="D138" s="21"/>
      <c r="E138" s="59">
        <f t="shared" si="10"/>
        <v>42516</v>
      </c>
      <c r="F138" s="48"/>
      <c r="G138" s="39" t="s">
        <v>389</v>
      </c>
      <c r="H138" s="48"/>
      <c r="I138" s="39" t="s">
        <v>390</v>
      </c>
      <c r="J138" s="48"/>
      <c r="K138" s="39" t="s">
        <v>391</v>
      </c>
      <c r="M138" s="22" t="str">
        <f t="shared" si="11"/>
        <v>MAIO / 2016</v>
      </c>
      <c r="N138" s="22">
        <f t="shared" ref="N138:N201" si="13">IF(F138&lt;&gt;"",1,0)+IF(H138&lt;&gt;"",1,0)+IF(J138&lt;&gt;"",1,0)</f>
        <v>0</v>
      </c>
      <c r="O138" s="22">
        <f t="shared" ref="O138:O201" ca="1" si="14">IF(AND($E138&lt;=$I$7,F138=""),1,0)+IF(AND($E138&lt;=$I$7,H138=""),1,0)+IF(AND($E138&lt;=$I$7,J138=""),1,0)</f>
        <v>0</v>
      </c>
    </row>
    <row r="139" spans="1:15" ht="19.899999999999999" customHeight="1" x14ac:dyDescent="0.2">
      <c r="A139" s="20">
        <f t="shared" si="12"/>
        <v>130</v>
      </c>
      <c r="C139" s="6" t="str">
        <f t="shared" ref="C139:C202" si="15">IF(MONTH(E139)&lt;&gt;MONTH(E138),UPPER(TEXT(E139,"mmmm / aaaa")),"")</f>
        <v/>
      </c>
      <c r="D139" s="21"/>
      <c r="E139" s="59">
        <f t="shared" ref="E139:E202" si="16">E138+1</f>
        <v>42517</v>
      </c>
      <c r="F139" s="48"/>
      <c r="G139" s="40" t="s">
        <v>392</v>
      </c>
      <c r="H139" s="48"/>
      <c r="I139" s="40" t="s">
        <v>393</v>
      </c>
      <c r="J139" s="48"/>
      <c r="K139" s="40" t="s">
        <v>394</v>
      </c>
      <c r="M139" s="22" t="str">
        <f t="shared" ref="M139:M202" si="17">IF(MONTH(E139)=MONTH(E138),M138,C139)</f>
        <v>MAIO / 2016</v>
      </c>
      <c r="N139" s="22">
        <f t="shared" si="13"/>
        <v>0</v>
      </c>
      <c r="O139" s="22">
        <f t="shared" ca="1" si="14"/>
        <v>0</v>
      </c>
    </row>
    <row r="140" spans="1:15" ht="19.899999999999999" customHeight="1" x14ac:dyDescent="0.2">
      <c r="A140" s="20">
        <f t="shared" si="12"/>
        <v>131</v>
      </c>
      <c r="C140" s="6" t="str">
        <f t="shared" si="15"/>
        <v/>
      </c>
      <c r="D140" s="21"/>
      <c r="E140" s="59">
        <f t="shared" si="16"/>
        <v>42518</v>
      </c>
      <c r="F140" s="48"/>
      <c r="G140" s="39" t="s">
        <v>395</v>
      </c>
      <c r="H140" s="48"/>
      <c r="I140" s="39" t="s">
        <v>396</v>
      </c>
      <c r="J140" s="48"/>
      <c r="K140" s="39" t="s">
        <v>397</v>
      </c>
      <c r="M140" s="22" t="str">
        <f t="shared" si="17"/>
        <v>MAIO / 2016</v>
      </c>
      <c r="N140" s="22">
        <f t="shared" si="13"/>
        <v>0</v>
      </c>
      <c r="O140" s="22">
        <f t="shared" ca="1" si="14"/>
        <v>0</v>
      </c>
    </row>
    <row r="141" spans="1:15" ht="19.899999999999999" customHeight="1" x14ac:dyDescent="0.2">
      <c r="A141" s="20">
        <f t="shared" si="12"/>
        <v>132</v>
      </c>
      <c r="C141" s="6" t="str">
        <f t="shared" si="15"/>
        <v/>
      </c>
      <c r="D141" s="21"/>
      <c r="E141" s="59">
        <f t="shared" si="16"/>
        <v>42519</v>
      </c>
      <c r="F141" s="48"/>
      <c r="G141" s="40" t="s">
        <v>398</v>
      </c>
      <c r="H141" s="48"/>
      <c r="I141" s="40" t="s">
        <v>399</v>
      </c>
      <c r="J141" s="48"/>
      <c r="K141" s="40" t="s">
        <v>400</v>
      </c>
      <c r="M141" s="22" t="str">
        <f t="shared" si="17"/>
        <v>MAIO / 2016</v>
      </c>
      <c r="N141" s="22">
        <f t="shared" si="13"/>
        <v>0</v>
      </c>
      <c r="O141" s="22">
        <f t="shared" ca="1" si="14"/>
        <v>0</v>
      </c>
    </row>
    <row r="142" spans="1:15" ht="19.899999999999999" customHeight="1" x14ac:dyDescent="0.2">
      <c r="A142" s="20">
        <f t="shared" si="12"/>
        <v>133</v>
      </c>
      <c r="C142" s="6" t="str">
        <f t="shared" si="15"/>
        <v/>
      </c>
      <c r="D142" s="21"/>
      <c r="E142" s="59">
        <f t="shared" si="16"/>
        <v>42520</v>
      </c>
      <c r="F142" s="48"/>
      <c r="G142" s="39" t="s">
        <v>401</v>
      </c>
      <c r="H142" s="48"/>
      <c r="I142" s="39" t="s">
        <v>402</v>
      </c>
      <c r="J142" s="48"/>
      <c r="K142" s="39" t="s">
        <v>403</v>
      </c>
      <c r="M142" s="22" t="str">
        <f t="shared" si="17"/>
        <v>MAIO / 2016</v>
      </c>
      <c r="N142" s="22">
        <f t="shared" si="13"/>
        <v>0</v>
      </c>
      <c r="O142" s="22">
        <f t="shared" ca="1" si="14"/>
        <v>0</v>
      </c>
    </row>
    <row r="143" spans="1:15" ht="19.899999999999999" customHeight="1" x14ac:dyDescent="0.2">
      <c r="A143" s="20">
        <f t="shared" si="12"/>
        <v>134</v>
      </c>
      <c r="C143" s="6" t="str">
        <f t="shared" si="15"/>
        <v/>
      </c>
      <c r="D143" s="21"/>
      <c r="E143" s="59">
        <f t="shared" si="16"/>
        <v>42521</v>
      </c>
      <c r="F143" s="48"/>
      <c r="G143" s="40" t="s">
        <v>404</v>
      </c>
      <c r="H143" s="48"/>
      <c r="I143" s="40" t="s">
        <v>405</v>
      </c>
      <c r="J143" s="48"/>
      <c r="K143" s="40" t="s">
        <v>406</v>
      </c>
      <c r="M143" s="22" t="str">
        <f t="shared" si="17"/>
        <v>MAIO / 2016</v>
      </c>
      <c r="N143" s="22">
        <f t="shared" si="13"/>
        <v>0</v>
      </c>
      <c r="O143" s="22">
        <f t="shared" ca="1" si="14"/>
        <v>0</v>
      </c>
    </row>
    <row r="144" spans="1:15" ht="19.899999999999999" customHeight="1" x14ac:dyDescent="0.2">
      <c r="A144" s="20">
        <f t="shared" si="12"/>
        <v>135</v>
      </c>
      <c r="C144" s="6" t="str">
        <f t="shared" si="15"/>
        <v>JUNHO / 2016</v>
      </c>
      <c r="D144" s="21"/>
      <c r="E144" s="59">
        <f t="shared" si="16"/>
        <v>42522</v>
      </c>
      <c r="F144" s="48"/>
      <c r="G144" s="39" t="s">
        <v>407</v>
      </c>
      <c r="H144" s="48"/>
      <c r="I144" s="39" t="s">
        <v>408</v>
      </c>
      <c r="J144" s="48"/>
      <c r="K144" s="39" t="s">
        <v>409</v>
      </c>
      <c r="M144" s="22" t="str">
        <f t="shared" si="17"/>
        <v>JUNHO / 2016</v>
      </c>
      <c r="N144" s="22">
        <f t="shared" si="13"/>
        <v>0</v>
      </c>
      <c r="O144" s="22">
        <f t="shared" ca="1" si="14"/>
        <v>0</v>
      </c>
    </row>
    <row r="145" spans="1:15" ht="19.899999999999999" customHeight="1" x14ac:dyDescent="0.2">
      <c r="A145" s="20">
        <f t="shared" si="12"/>
        <v>136</v>
      </c>
      <c r="C145" s="6" t="str">
        <f t="shared" si="15"/>
        <v/>
      </c>
      <c r="D145" s="21"/>
      <c r="E145" s="59">
        <f t="shared" si="16"/>
        <v>42523</v>
      </c>
      <c r="F145" s="48"/>
      <c r="G145" s="40" t="s">
        <v>410</v>
      </c>
      <c r="H145" s="48"/>
      <c r="I145" s="40" t="s">
        <v>411</v>
      </c>
      <c r="J145" s="48"/>
      <c r="K145" s="40" t="s">
        <v>412</v>
      </c>
      <c r="M145" s="22" t="str">
        <f t="shared" si="17"/>
        <v>JUNHO / 2016</v>
      </c>
      <c r="N145" s="22">
        <f t="shared" si="13"/>
        <v>0</v>
      </c>
      <c r="O145" s="22">
        <f t="shared" ca="1" si="14"/>
        <v>0</v>
      </c>
    </row>
    <row r="146" spans="1:15" ht="19.899999999999999" customHeight="1" x14ac:dyDescent="0.2">
      <c r="A146" s="20">
        <f t="shared" si="12"/>
        <v>137</v>
      </c>
      <c r="C146" s="6" t="str">
        <f t="shared" si="15"/>
        <v/>
      </c>
      <c r="D146" s="21"/>
      <c r="E146" s="59">
        <f t="shared" si="16"/>
        <v>42524</v>
      </c>
      <c r="F146" s="48"/>
      <c r="G146" s="39" t="s">
        <v>413</v>
      </c>
      <c r="H146" s="48"/>
      <c r="I146" s="39" t="s">
        <v>414</v>
      </c>
      <c r="J146" s="48"/>
      <c r="K146" s="39" t="s">
        <v>415</v>
      </c>
      <c r="M146" s="22" t="str">
        <f t="shared" si="17"/>
        <v>JUNHO / 2016</v>
      </c>
      <c r="N146" s="22">
        <f t="shared" si="13"/>
        <v>0</v>
      </c>
      <c r="O146" s="22">
        <f t="shared" ca="1" si="14"/>
        <v>0</v>
      </c>
    </row>
    <row r="147" spans="1:15" ht="19.899999999999999" customHeight="1" x14ac:dyDescent="0.2">
      <c r="A147" s="20">
        <f t="shared" si="12"/>
        <v>138</v>
      </c>
      <c r="C147" s="6" t="str">
        <f t="shared" si="15"/>
        <v/>
      </c>
      <c r="D147" s="21"/>
      <c r="E147" s="59">
        <f t="shared" si="16"/>
        <v>42525</v>
      </c>
      <c r="F147" s="48"/>
      <c r="G147" s="40" t="s">
        <v>416</v>
      </c>
      <c r="H147" s="48"/>
      <c r="I147" s="40" t="s">
        <v>417</v>
      </c>
      <c r="J147" s="48"/>
      <c r="K147" s="40" t="s">
        <v>418</v>
      </c>
      <c r="M147" s="22" t="str">
        <f t="shared" si="17"/>
        <v>JUNHO / 2016</v>
      </c>
      <c r="N147" s="22">
        <f t="shared" si="13"/>
        <v>0</v>
      </c>
      <c r="O147" s="22">
        <f t="shared" ca="1" si="14"/>
        <v>0</v>
      </c>
    </row>
    <row r="148" spans="1:15" ht="19.899999999999999" customHeight="1" x14ac:dyDescent="0.2">
      <c r="A148" s="20">
        <f t="shared" si="12"/>
        <v>139</v>
      </c>
      <c r="C148" s="6" t="str">
        <f t="shared" si="15"/>
        <v/>
      </c>
      <c r="D148" s="21"/>
      <c r="E148" s="59">
        <f t="shared" si="16"/>
        <v>42526</v>
      </c>
      <c r="F148" s="48"/>
      <c r="G148" s="39" t="s">
        <v>419</v>
      </c>
      <c r="H148" s="48"/>
      <c r="I148" s="39" t="s">
        <v>420</v>
      </c>
      <c r="J148" s="48"/>
      <c r="K148" s="39" t="s">
        <v>421</v>
      </c>
      <c r="M148" s="22" t="str">
        <f t="shared" si="17"/>
        <v>JUNHO / 2016</v>
      </c>
      <c r="N148" s="22">
        <f t="shared" si="13"/>
        <v>0</v>
      </c>
      <c r="O148" s="22">
        <f t="shared" ca="1" si="14"/>
        <v>0</v>
      </c>
    </row>
    <row r="149" spans="1:15" ht="19.899999999999999" customHeight="1" x14ac:dyDescent="0.2">
      <c r="A149" s="20">
        <f t="shared" si="12"/>
        <v>140</v>
      </c>
      <c r="C149" s="6" t="str">
        <f t="shared" si="15"/>
        <v/>
      </c>
      <c r="D149" s="21"/>
      <c r="E149" s="59">
        <f t="shared" si="16"/>
        <v>42527</v>
      </c>
      <c r="F149" s="48"/>
      <c r="G149" s="40" t="s">
        <v>422</v>
      </c>
      <c r="H149" s="48"/>
      <c r="I149" s="40" t="s">
        <v>423</v>
      </c>
      <c r="J149" s="48"/>
      <c r="K149" s="40" t="s">
        <v>424</v>
      </c>
      <c r="M149" s="22" t="str">
        <f t="shared" si="17"/>
        <v>JUNHO / 2016</v>
      </c>
      <c r="N149" s="22">
        <f t="shared" si="13"/>
        <v>0</v>
      </c>
      <c r="O149" s="22">
        <f t="shared" ca="1" si="14"/>
        <v>0</v>
      </c>
    </row>
    <row r="150" spans="1:15" ht="19.899999999999999" customHeight="1" x14ac:dyDescent="0.2">
      <c r="A150" s="20">
        <f t="shared" si="12"/>
        <v>141</v>
      </c>
      <c r="C150" s="6" t="str">
        <f t="shared" si="15"/>
        <v/>
      </c>
      <c r="D150" s="21"/>
      <c r="E150" s="59">
        <f t="shared" si="16"/>
        <v>42528</v>
      </c>
      <c r="F150" s="48"/>
      <c r="G150" s="39" t="s">
        <v>425</v>
      </c>
      <c r="H150" s="48"/>
      <c r="I150" s="39" t="s">
        <v>426</v>
      </c>
      <c r="J150" s="48"/>
      <c r="K150" s="39" t="s">
        <v>427</v>
      </c>
      <c r="M150" s="22" t="str">
        <f t="shared" si="17"/>
        <v>JUNHO / 2016</v>
      </c>
      <c r="N150" s="22">
        <f t="shared" si="13"/>
        <v>0</v>
      </c>
      <c r="O150" s="22">
        <f t="shared" ca="1" si="14"/>
        <v>0</v>
      </c>
    </row>
    <row r="151" spans="1:15" ht="19.899999999999999" customHeight="1" x14ac:dyDescent="0.2">
      <c r="A151" s="20">
        <f t="shared" si="12"/>
        <v>142</v>
      </c>
      <c r="C151" s="6" t="str">
        <f t="shared" si="15"/>
        <v/>
      </c>
      <c r="D151" s="21"/>
      <c r="E151" s="59">
        <f t="shared" si="16"/>
        <v>42529</v>
      </c>
      <c r="F151" s="48"/>
      <c r="G151" s="40" t="s">
        <v>428</v>
      </c>
      <c r="H151" s="48"/>
      <c r="I151" s="40" t="s">
        <v>429</v>
      </c>
      <c r="J151" s="48"/>
      <c r="K151" s="40" t="s">
        <v>430</v>
      </c>
      <c r="M151" s="22" t="str">
        <f t="shared" si="17"/>
        <v>JUNHO / 2016</v>
      </c>
      <c r="N151" s="22">
        <f t="shared" si="13"/>
        <v>0</v>
      </c>
      <c r="O151" s="22">
        <f t="shared" ca="1" si="14"/>
        <v>0</v>
      </c>
    </row>
    <row r="152" spans="1:15" ht="19.899999999999999" customHeight="1" x14ac:dyDescent="0.2">
      <c r="A152" s="20">
        <f t="shared" si="12"/>
        <v>143</v>
      </c>
      <c r="C152" s="6" t="str">
        <f t="shared" si="15"/>
        <v/>
      </c>
      <c r="D152" s="21"/>
      <c r="E152" s="59">
        <f t="shared" si="16"/>
        <v>42530</v>
      </c>
      <c r="F152" s="48"/>
      <c r="G152" s="39" t="s">
        <v>431</v>
      </c>
      <c r="H152" s="48"/>
      <c r="I152" s="39" t="s">
        <v>432</v>
      </c>
      <c r="J152" s="48"/>
      <c r="K152" s="39" t="s">
        <v>433</v>
      </c>
      <c r="M152" s="22" t="str">
        <f t="shared" si="17"/>
        <v>JUNHO / 2016</v>
      </c>
      <c r="N152" s="22">
        <f t="shared" si="13"/>
        <v>0</v>
      </c>
      <c r="O152" s="22">
        <f t="shared" ca="1" si="14"/>
        <v>0</v>
      </c>
    </row>
    <row r="153" spans="1:15" ht="19.899999999999999" customHeight="1" x14ac:dyDescent="0.2">
      <c r="A153" s="20">
        <f t="shared" si="12"/>
        <v>144</v>
      </c>
      <c r="C153" s="6" t="str">
        <f t="shared" si="15"/>
        <v/>
      </c>
      <c r="D153" s="21"/>
      <c r="E153" s="59">
        <f t="shared" si="16"/>
        <v>42531</v>
      </c>
      <c r="F153" s="48"/>
      <c r="G153" s="40" t="s">
        <v>434</v>
      </c>
      <c r="H153" s="48"/>
      <c r="I153" s="40" t="s">
        <v>435</v>
      </c>
      <c r="J153" s="48"/>
      <c r="K153" s="40" t="s">
        <v>436</v>
      </c>
      <c r="M153" s="22" t="str">
        <f t="shared" si="17"/>
        <v>JUNHO / 2016</v>
      </c>
      <c r="N153" s="22">
        <f t="shared" si="13"/>
        <v>0</v>
      </c>
      <c r="O153" s="22">
        <f t="shared" ca="1" si="14"/>
        <v>0</v>
      </c>
    </row>
    <row r="154" spans="1:15" ht="19.899999999999999" customHeight="1" x14ac:dyDescent="0.2">
      <c r="A154" s="20">
        <f t="shared" si="12"/>
        <v>145</v>
      </c>
      <c r="C154" s="6" t="str">
        <f t="shared" si="15"/>
        <v/>
      </c>
      <c r="D154" s="21"/>
      <c r="E154" s="59">
        <f t="shared" si="16"/>
        <v>42532</v>
      </c>
      <c r="F154" s="48"/>
      <c r="G154" s="39" t="s">
        <v>437</v>
      </c>
      <c r="H154" s="48"/>
      <c r="I154" s="39" t="s">
        <v>438</v>
      </c>
      <c r="J154" s="48"/>
      <c r="K154" s="39" t="s">
        <v>439</v>
      </c>
      <c r="M154" s="22" t="str">
        <f t="shared" si="17"/>
        <v>JUNHO / 2016</v>
      </c>
      <c r="N154" s="22">
        <f t="shared" si="13"/>
        <v>0</v>
      </c>
      <c r="O154" s="22">
        <f t="shared" ca="1" si="14"/>
        <v>0</v>
      </c>
    </row>
    <row r="155" spans="1:15" ht="19.899999999999999" customHeight="1" x14ac:dyDescent="0.2">
      <c r="A155" s="20">
        <f t="shared" si="12"/>
        <v>146</v>
      </c>
      <c r="C155" s="6" t="str">
        <f t="shared" si="15"/>
        <v/>
      </c>
      <c r="D155" s="21"/>
      <c r="E155" s="59">
        <f t="shared" si="16"/>
        <v>42533</v>
      </c>
      <c r="F155" s="48"/>
      <c r="G155" s="40" t="s">
        <v>440</v>
      </c>
      <c r="H155" s="48"/>
      <c r="I155" s="40" t="s">
        <v>441</v>
      </c>
      <c r="J155" s="48"/>
      <c r="K155" s="40" t="s">
        <v>442</v>
      </c>
      <c r="M155" s="22" t="str">
        <f t="shared" si="17"/>
        <v>JUNHO / 2016</v>
      </c>
      <c r="N155" s="22">
        <f t="shared" si="13"/>
        <v>0</v>
      </c>
      <c r="O155" s="22">
        <f t="shared" ca="1" si="14"/>
        <v>0</v>
      </c>
    </row>
    <row r="156" spans="1:15" ht="19.899999999999999" customHeight="1" x14ac:dyDescent="0.2">
      <c r="A156" s="20">
        <f t="shared" si="12"/>
        <v>147</v>
      </c>
      <c r="C156" s="6" t="str">
        <f t="shared" si="15"/>
        <v/>
      </c>
      <c r="D156" s="21"/>
      <c r="E156" s="59">
        <f t="shared" si="16"/>
        <v>42534</v>
      </c>
      <c r="F156" s="48"/>
      <c r="G156" s="39" t="s">
        <v>443</v>
      </c>
      <c r="H156" s="48"/>
      <c r="I156" s="39" t="s">
        <v>444</v>
      </c>
      <c r="J156" s="48"/>
      <c r="K156" s="39" t="s">
        <v>445</v>
      </c>
      <c r="M156" s="22" t="str">
        <f t="shared" si="17"/>
        <v>JUNHO / 2016</v>
      </c>
      <c r="N156" s="22">
        <f t="shared" si="13"/>
        <v>0</v>
      </c>
      <c r="O156" s="22">
        <f t="shared" ca="1" si="14"/>
        <v>0</v>
      </c>
    </row>
    <row r="157" spans="1:15" ht="19.899999999999999" customHeight="1" x14ac:dyDescent="0.2">
      <c r="A157" s="20">
        <f t="shared" si="12"/>
        <v>148</v>
      </c>
      <c r="C157" s="6" t="str">
        <f t="shared" si="15"/>
        <v/>
      </c>
      <c r="D157" s="21"/>
      <c r="E157" s="59">
        <f t="shared" si="16"/>
        <v>42535</v>
      </c>
      <c r="F157" s="48"/>
      <c r="G157" s="40" t="s">
        <v>446</v>
      </c>
      <c r="H157" s="48"/>
      <c r="I157" s="40" t="s">
        <v>447</v>
      </c>
      <c r="J157" s="48"/>
      <c r="K157" s="40" t="s">
        <v>448</v>
      </c>
      <c r="M157" s="22" t="str">
        <f t="shared" si="17"/>
        <v>JUNHO / 2016</v>
      </c>
      <c r="N157" s="22">
        <f t="shared" si="13"/>
        <v>0</v>
      </c>
      <c r="O157" s="22">
        <f t="shared" ca="1" si="14"/>
        <v>0</v>
      </c>
    </row>
    <row r="158" spans="1:15" ht="19.899999999999999" customHeight="1" x14ac:dyDescent="0.2">
      <c r="A158" s="20">
        <f t="shared" si="12"/>
        <v>149</v>
      </c>
      <c r="C158" s="6" t="str">
        <f t="shared" si="15"/>
        <v/>
      </c>
      <c r="D158" s="21"/>
      <c r="E158" s="59">
        <f t="shared" si="16"/>
        <v>42536</v>
      </c>
      <c r="F158" s="48"/>
      <c r="G158" s="39" t="s">
        <v>449</v>
      </c>
      <c r="H158" s="48"/>
      <c r="I158" s="39" t="s">
        <v>450</v>
      </c>
      <c r="J158" s="48"/>
      <c r="K158" s="39" t="s">
        <v>451</v>
      </c>
      <c r="M158" s="22" t="str">
        <f t="shared" si="17"/>
        <v>JUNHO / 2016</v>
      </c>
      <c r="N158" s="22">
        <f t="shared" si="13"/>
        <v>0</v>
      </c>
      <c r="O158" s="22">
        <f t="shared" ca="1" si="14"/>
        <v>0</v>
      </c>
    </row>
    <row r="159" spans="1:15" ht="19.899999999999999" customHeight="1" x14ac:dyDescent="0.2">
      <c r="A159" s="20">
        <f t="shared" si="12"/>
        <v>150</v>
      </c>
      <c r="C159" s="6" t="str">
        <f t="shared" si="15"/>
        <v/>
      </c>
      <c r="D159" s="21"/>
      <c r="E159" s="59">
        <f t="shared" si="16"/>
        <v>42537</v>
      </c>
      <c r="F159" s="48"/>
      <c r="G159" s="40" t="s">
        <v>452</v>
      </c>
      <c r="H159" s="48"/>
      <c r="I159" s="40" t="s">
        <v>453</v>
      </c>
      <c r="J159" s="48"/>
      <c r="K159" s="40" t="s">
        <v>454</v>
      </c>
      <c r="M159" s="22" t="str">
        <f t="shared" si="17"/>
        <v>JUNHO / 2016</v>
      </c>
      <c r="N159" s="22">
        <f t="shared" si="13"/>
        <v>0</v>
      </c>
      <c r="O159" s="22">
        <f t="shared" ca="1" si="14"/>
        <v>0</v>
      </c>
    </row>
    <row r="160" spans="1:15" ht="19.899999999999999" customHeight="1" x14ac:dyDescent="0.2">
      <c r="A160" s="20">
        <f t="shared" si="12"/>
        <v>151</v>
      </c>
      <c r="C160" s="6" t="str">
        <f t="shared" si="15"/>
        <v/>
      </c>
      <c r="D160" s="21"/>
      <c r="E160" s="59">
        <f t="shared" si="16"/>
        <v>42538</v>
      </c>
      <c r="F160" s="48"/>
      <c r="G160" s="39" t="s">
        <v>455</v>
      </c>
      <c r="H160" s="48"/>
      <c r="I160" s="39" t="s">
        <v>456</v>
      </c>
      <c r="J160" s="48"/>
      <c r="K160" s="39" t="s">
        <v>457</v>
      </c>
      <c r="M160" s="22" t="str">
        <f t="shared" si="17"/>
        <v>JUNHO / 2016</v>
      </c>
      <c r="N160" s="22">
        <f t="shared" si="13"/>
        <v>0</v>
      </c>
      <c r="O160" s="22">
        <f t="shared" ca="1" si="14"/>
        <v>0</v>
      </c>
    </row>
    <row r="161" spans="1:15" ht="19.899999999999999" customHeight="1" x14ac:dyDescent="0.2">
      <c r="A161" s="20">
        <f t="shared" si="12"/>
        <v>152</v>
      </c>
      <c r="C161" s="6" t="str">
        <f t="shared" si="15"/>
        <v/>
      </c>
      <c r="D161" s="21"/>
      <c r="E161" s="59">
        <f t="shared" si="16"/>
        <v>42539</v>
      </c>
      <c r="F161" s="48"/>
      <c r="G161" s="40" t="s">
        <v>458</v>
      </c>
      <c r="H161" s="48"/>
      <c r="I161" s="40" t="s">
        <v>459</v>
      </c>
      <c r="J161" s="48"/>
      <c r="K161" s="40" t="s">
        <v>460</v>
      </c>
      <c r="M161" s="22" t="str">
        <f t="shared" si="17"/>
        <v>JUNHO / 2016</v>
      </c>
      <c r="N161" s="22">
        <f t="shared" si="13"/>
        <v>0</v>
      </c>
      <c r="O161" s="22">
        <f t="shared" ca="1" si="14"/>
        <v>0</v>
      </c>
    </row>
    <row r="162" spans="1:15" ht="19.899999999999999" customHeight="1" x14ac:dyDescent="0.2">
      <c r="A162" s="20">
        <f t="shared" si="12"/>
        <v>153</v>
      </c>
      <c r="C162" s="6" t="str">
        <f t="shared" si="15"/>
        <v/>
      </c>
      <c r="D162" s="21"/>
      <c r="E162" s="59">
        <f t="shared" si="16"/>
        <v>42540</v>
      </c>
      <c r="F162" s="48"/>
      <c r="G162" s="39" t="s">
        <v>461</v>
      </c>
      <c r="H162" s="48"/>
      <c r="I162" s="39" t="s">
        <v>462</v>
      </c>
      <c r="J162" s="48"/>
      <c r="K162" s="39" t="s">
        <v>463</v>
      </c>
      <c r="M162" s="22" t="str">
        <f t="shared" si="17"/>
        <v>JUNHO / 2016</v>
      </c>
      <c r="N162" s="22">
        <f t="shared" si="13"/>
        <v>0</v>
      </c>
      <c r="O162" s="22">
        <f t="shared" ca="1" si="14"/>
        <v>0</v>
      </c>
    </row>
    <row r="163" spans="1:15" ht="19.899999999999999" customHeight="1" x14ac:dyDescent="0.2">
      <c r="A163" s="20">
        <f t="shared" si="12"/>
        <v>154</v>
      </c>
      <c r="C163" s="6" t="str">
        <f t="shared" si="15"/>
        <v/>
      </c>
      <c r="D163" s="21"/>
      <c r="E163" s="59">
        <f t="shared" si="16"/>
        <v>42541</v>
      </c>
      <c r="F163" s="48"/>
      <c r="G163" s="40" t="s">
        <v>464</v>
      </c>
      <c r="H163" s="48"/>
      <c r="I163" s="40" t="s">
        <v>465</v>
      </c>
      <c r="J163" s="48"/>
      <c r="K163" s="40" t="s">
        <v>466</v>
      </c>
      <c r="M163" s="22" t="str">
        <f t="shared" si="17"/>
        <v>JUNHO / 2016</v>
      </c>
      <c r="N163" s="22">
        <f t="shared" si="13"/>
        <v>0</v>
      </c>
      <c r="O163" s="22">
        <f t="shared" ca="1" si="14"/>
        <v>0</v>
      </c>
    </row>
    <row r="164" spans="1:15" ht="19.899999999999999" customHeight="1" x14ac:dyDescent="0.2">
      <c r="A164" s="20">
        <f t="shared" si="12"/>
        <v>155</v>
      </c>
      <c r="C164" s="6" t="str">
        <f t="shared" si="15"/>
        <v/>
      </c>
      <c r="D164" s="21"/>
      <c r="E164" s="59">
        <f t="shared" si="16"/>
        <v>42542</v>
      </c>
      <c r="F164" s="48"/>
      <c r="G164" s="39" t="s">
        <v>467</v>
      </c>
      <c r="H164" s="48"/>
      <c r="I164" s="39" t="s">
        <v>468</v>
      </c>
      <c r="J164" s="48"/>
      <c r="K164" s="39" t="s">
        <v>469</v>
      </c>
      <c r="M164" s="22" t="str">
        <f t="shared" si="17"/>
        <v>JUNHO / 2016</v>
      </c>
      <c r="N164" s="22">
        <f t="shared" si="13"/>
        <v>0</v>
      </c>
      <c r="O164" s="22">
        <f t="shared" ca="1" si="14"/>
        <v>0</v>
      </c>
    </row>
    <row r="165" spans="1:15" ht="19.899999999999999" customHeight="1" x14ac:dyDescent="0.2">
      <c r="A165" s="20">
        <f t="shared" si="12"/>
        <v>156</v>
      </c>
      <c r="C165" s="6" t="str">
        <f t="shared" si="15"/>
        <v/>
      </c>
      <c r="D165" s="21"/>
      <c r="E165" s="59">
        <f t="shared" si="16"/>
        <v>42543</v>
      </c>
      <c r="F165" s="48"/>
      <c r="G165" s="40" t="s">
        <v>470</v>
      </c>
      <c r="H165" s="48"/>
      <c r="I165" s="40" t="s">
        <v>471</v>
      </c>
      <c r="J165" s="48"/>
      <c r="K165" s="40" t="s">
        <v>472</v>
      </c>
      <c r="M165" s="22" t="str">
        <f t="shared" si="17"/>
        <v>JUNHO / 2016</v>
      </c>
      <c r="N165" s="22">
        <f t="shared" si="13"/>
        <v>0</v>
      </c>
      <c r="O165" s="22">
        <f t="shared" ca="1" si="14"/>
        <v>0</v>
      </c>
    </row>
    <row r="166" spans="1:15" ht="19.899999999999999" customHeight="1" x14ac:dyDescent="0.2">
      <c r="A166" s="20">
        <f t="shared" si="12"/>
        <v>157</v>
      </c>
      <c r="C166" s="6" t="str">
        <f t="shared" si="15"/>
        <v/>
      </c>
      <c r="D166" s="21"/>
      <c r="E166" s="59">
        <f t="shared" si="16"/>
        <v>42544</v>
      </c>
      <c r="F166" s="48"/>
      <c r="G166" s="39" t="s">
        <v>473</v>
      </c>
      <c r="H166" s="48"/>
      <c r="I166" s="39" t="s">
        <v>474</v>
      </c>
      <c r="J166" s="48"/>
      <c r="K166" s="39" t="s">
        <v>475</v>
      </c>
      <c r="M166" s="22" t="str">
        <f t="shared" si="17"/>
        <v>JUNHO / 2016</v>
      </c>
      <c r="N166" s="22">
        <f t="shared" si="13"/>
        <v>0</v>
      </c>
      <c r="O166" s="22">
        <f t="shared" ca="1" si="14"/>
        <v>0</v>
      </c>
    </row>
    <row r="167" spans="1:15" ht="19.899999999999999" customHeight="1" x14ac:dyDescent="0.2">
      <c r="A167" s="20">
        <f t="shared" si="12"/>
        <v>158</v>
      </c>
      <c r="C167" s="6" t="str">
        <f t="shared" si="15"/>
        <v/>
      </c>
      <c r="D167" s="21"/>
      <c r="E167" s="59">
        <f t="shared" si="16"/>
        <v>42545</v>
      </c>
      <c r="F167" s="48"/>
      <c r="G167" s="40" t="s">
        <v>476</v>
      </c>
      <c r="H167" s="48"/>
      <c r="I167" s="40" t="s">
        <v>477</v>
      </c>
      <c r="J167" s="48"/>
      <c r="K167" s="40" t="s">
        <v>478</v>
      </c>
      <c r="M167" s="22" t="str">
        <f t="shared" si="17"/>
        <v>JUNHO / 2016</v>
      </c>
      <c r="N167" s="22">
        <f t="shared" si="13"/>
        <v>0</v>
      </c>
      <c r="O167" s="22">
        <f t="shared" ca="1" si="14"/>
        <v>0</v>
      </c>
    </row>
    <row r="168" spans="1:15" ht="19.899999999999999" customHeight="1" x14ac:dyDescent="0.2">
      <c r="A168" s="20">
        <f t="shared" si="12"/>
        <v>159</v>
      </c>
      <c r="C168" s="6" t="str">
        <f t="shared" si="15"/>
        <v/>
      </c>
      <c r="D168" s="21"/>
      <c r="E168" s="59">
        <f t="shared" si="16"/>
        <v>42546</v>
      </c>
      <c r="F168" s="48"/>
      <c r="G168" s="39" t="s">
        <v>479</v>
      </c>
      <c r="H168" s="48"/>
      <c r="I168" s="39" t="s">
        <v>480</v>
      </c>
      <c r="J168" s="48"/>
      <c r="K168" s="39" t="s">
        <v>481</v>
      </c>
      <c r="M168" s="22" t="str">
        <f t="shared" si="17"/>
        <v>JUNHO / 2016</v>
      </c>
      <c r="N168" s="22">
        <f t="shared" si="13"/>
        <v>0</v>
      </c>
      <c r="O168" s="22">
        <f t="shared" ca="1" si="14"/>
        <v>0</v>
      </c>
    </row>
    <row r="169" spans="1:15" ht="19.899999999999999" customHeight="1" x14ac:dyDescent="0.2">
      <c r="A169" s="20">
        <f t="shared" si="12"/>
        <v>160</v>
      </c>
      <c r="C169" s="6" t="str">
        <f t="shared" si="15"/>
        <v/>
      </c>
      <c r="D169" s="21"/>
      <c r="E169" s="59">
        <f t="shared" si="16"/>
        <v>42547</v>
      </c>
      <c r="F169" s="48"/>
      <c r="G169" s="40" t="s">
        <v>482</v>
      </c>
      <c r="H169" s="48"/>
      <c r="I169" s="40" t="s">
        <v>483</v>
      </c>
      <c r="J169" s="48"/>
      <c r="K169" s="40" t="s">
        <v>484</v>
      </c>
      <c r="M169" s="22" t="str">
        <f t="shared" si="17"/>
        <v>JUNHO / 2016</v>
      </c>
      <c r="N169" s="22">
        <f t="shared" si="13"/>
        <v>0</v>
      </c>
      <c r="O169" s="22">
        <f t="shared" ca="1" si="14"/>
        <v>0</v>
      </c>
    </row>
    <row r="170" spans="1:15" ht="19.899999999999999" customHeight="1" x14ac:dyDescent="0.2">
      <c r="A170" s="20">
        <f t="shared" si="12"/>
        <v>161</v>
      </c>
      <c r="C170" s="6" t="str">
        <f t="shared" si="15"/>
        <v/>
      </c>
      <c r="D170" s="21"/>
      <c r="E170" s="59">
        <f t="shared" si="16"/>
        <v>42548</v>
      </c>
      <c r="F170" s="48"/>
      <c r="G170" s="39" t="s">
        <v>485</v>
      </c>
      <c r="H170" s="48"/>
      <c r="I170" s="39" t="s">
        <v>486</v>
      </c>
      <c r="J170" s="48"/>
      <c r="K170" s="39" t="s">
        <v>487</v>
      </c>
      <c r="M170" s="22" t="str">
        <f t="shared" si="17"/>
        <v>JUNHO / 2016</v>
      </c>
      <c r="N170" s="22">
        <f t="shared" si="13"/>
        <v>0</v>
      </c>
      <c r="O170" s="22">
        <f t="shared" ca="1" si="14"/>
        <v>0</v>
      </c>
    </row>
    <row r="171" spans="1:15" ht="19.899999999999999" customHeight="1" x14ac:dyDescent="0.2">
      <c r="A171" s="20">
        <f t="shared" si="12"/>
        <v>162</v>
      </c>
      <c r="C171" s="6" t="str">
        <f t="shared" si="15"/>
        <v/>
      </c>
      <c r="D171" s="21"/>
      <c r="E171" s="59">
        <f t="shared" si="16"/>
        <v>42549</v>
      </c>
      <c r="F171" s="48"/>
      <c r="G171" s="40" t="s">
        <v>488</v>
      </c>
      <c r="H171" s="48"/>
      <c r="I171" s="40" t="s">
        <v>489</v>
      </c>
      <c r="J171" s="48"/>
      <c r="K171" s="40" t="s">
        <v>490</v>
      </c>
      <c r="M171" s="22" t="str">
        <f t="shared" si="17"/>
        <v>JUNHO / 2016</v>
      </c>
      <c r="N171" s="22">
        <f t="shared" si="13"/>
        <v>0</v>
      </c>
      <c r="O171" s="22">
        <f t="shared" ca="1" si="14"/>
        <v>0</v>
      </c>
    </row>
    <row r="172" spans="1:15" ht="19.899999999999999" customHeight="1" x14ac:dyDescent="0.2">
      <c r="A172" s="20">
        <f t="shared" si="12"/>
        <v>163</v>
      </c>
      <c r="C172" s="6" t="str">
        <f t="shared" si="15"/>
        <v/>
      </c>
      <c r="D172" s="21"/>
      <c r="E172" s="59">
        <f t="shared" si="16"/>
        <v>42550</v>
      </c>
      <c r="F172" s="48"/>
      <c r="G172" s="39" t="s">
        <v>491</v>
      </c>
      <c r="H172" s="48"/>
      <c r="I172" s="39" t="s">
        <v>492</v>
      </c>
      <c r="J172" s="48"/>
      <c r="K172" s="39" t="s">
        <v>493</v>
      </c>
      <c r="M172" s="22" t="str">
        <f t="shared" si="17"/>
        <v>JUNHO / 2016</v>
      </c>
      <c r="N172" s="22">
        <f t="shared" si="13"/>
        <v>0</v>
      </c>
      <c r="O172" s="22">
        <f t="shared" ca="1" si="14"/>
        <v>0</v>
      </c>
    </row>
    <row r="173" spans="1:15" ht="19.899999999999999" customHeight="1" x14ac:dyDescent="0.2">
      <c r="A173" s="20">
        <f t="shared" si="12"/>
        <v>164</v>
      </c>
      <c r="C173" s="6" t="str">
        <f t="shared" si="15"/>
        <v/>
      </c>
      <c r="D173" s="21"/>
      <c r="E173" s="59">
        <f t="shared" si="16"/>
        <v>42551</v>
      </c>
      <c r="F173" s="48"/>
      <c r="G173" s="40" t="s">
        <v>494</v>
      </c>
      <c r="H173" s="48"/>
      <c r="I173" s="40" t="s">
        <v>495</v>
      </c>
      <c r="J173" s="48"/>
      <c r="K173" s="40" t="s">
        <v>496</v>
      </c>
      <c r="M173" s="22" t="str">
        <f t="shared" si="17"/>
        <v>JUNHO / 2016</v>
      </c>
      <c r="N173" s="22">
        <f t="shared" si="13"/>
        <v>0</v>
      </c>
      <c r="O173" s="22">
        <f t="shared" ca="1" si="14"/>
        <v>0</v>
      </c>
    </row>
    <row r="174" spans="1:15" ht="19.899999999999999" customHeight="1" x14ac:dyDescent="0.2">
      <c r="A174" s="20">
        <f t="shared" si="12"/>
        <v>165</v>
      </c>
      <c r="C174" s="6" t="str">
        <f t="shared" si="15"/>
        <v>JULHO / 2016</v>
      </c>
      <c r="D174" s="21"/>
      <c r="E174" s="59">
        <f t="shared" si="16"/>
        <v>42552</v>
      </c>
      <c r="F174" s="48"/>
      <c r="G174" s="39" t="s">
        <v>497</v>
      </c>
      <c r="H174" s="48"/>
      <c r="I174" s="39" t="s">
        <v>498</v>
      </c>
      <c r="J174" s="48"/>
      <c r="K174" s="39" t="s">
        <v>499</v>
      </c>
      <c r="M174" s="22" t="str">
        <f t="shared" si="17"/>
        <v>JULHO / 2016</v>
      </c>
      <c r="N174" s="22">
        <f t="shared" si="13"/>
        <v>0</v>
      </c>
      <c r="O174" s="22">
        <f t="shared" ca="1" si="14"/>
        <v>0</v>
      </c>
    </row>
    <row r="175" spans="1:15" ht="19.899999999999999" customHeight="1" x14ac:dyDescent="0.2">
      <c r="A175" s="20">
        <f t="shared" si="12"/>
        <v>166</v>
      </c>
      <c r="C175" s="6" t="str">
        <f t="shared" si="15"/>
        <v/>
      </c>
      <c r="D175" s="21"/>
      <c r="E175" s="59">
        <f t="shared" si="16"/>
        <v>42553</v>
      </c>
      <c r="F175" s="48"/>
      <c r="G175" s="40" t="s">
        <v>500</v>
      </c>
      <c r="H175" s="48"/>
      <c r="I175" s="40" t="s">
        <v>501</v>
      </c>
      <c r="J175" s="48"/>
      <c r="K175" s="40" t="s">
        <v>502</v>
      </c>
      <c r="M175" s="22" t="str">
        <f t="shared" si="17"/>
        <v>JULHO / 2016</v>
      </c>
      <c r="N175" s="22">
        <f t="shared" si="13"/>
        <v>0</v>
      </c>
      <c r="O175" s="22">
        <f t="shared" ca="1" si="14"/>
        <v>0</v>
      </c>
    </row>
    <row r="176" spans="1:15" ht="19.899999999999999" customHeight="1" x14ac:dyDescent="0.2">
      <c r="A176" s="20">
        <f t="shared" si="12"/>
        <v>167</v>
      </c>
      <c r="C176" s="6" t="str">
        <f t="shared" si="15"/>
        <v/>
      </c>
      <c r="D176" s="21"/>
      <c r="E176" s="59">
        <f t="shared" si="16"/>
        <v>42554</v>
      </c>
      <c r="F176" s="48"/>
      <c r="G176" s="39" t="s">
        <v>503</v>
      </c>
      <c r="H176" s="48"/>
      <c r="I176" s="39" t="s">
        <v>504</v>
      </c>
      <c r="J176" s="48"/>
      <c r="K176" s="39" t="s">
        <v>505</v>
      </c>
      <c r="M176" s="22" t="str">
        <f t="shared" si="17"/>
        <v>JULHO / 2016</v>
      </c>
      <c r="N176" s="22">
        <f t="shared" si="13"/>
        <v>0</v>
      </c>
      <c r="O176" s="22">
        <f t="shared" ca="1" si="14"/>
        <v>0</v>
      </c>
    </row>
    <row r="177" spans="1:15" ht="19.899999999999999" customHeight="1" x14ac:dyDescent="0.2">
      <c r="A177" s="20">
        <f t="shared" si="12"/>
        <v>168</v>
      </c>
      <c r="C177" s="6" t="str">
        <f t="shared" si="15"/>
        <v/>
      </c>
      <c r="D177" s="21"/>
      <c r="E177" s="59">
        <f t="shared" si="16"/>
        <v>42555</v>
      </c>
      <c r="F177" s="48"/>
      <c r="G177" s="40" t="s">
        <v>506</v>
      </c>
      <c r="H177" s="48"/>
      <c r="I177" s="40" t="s">
        <v>507</v>
      </c>
      <c r="J177" s="48"/>
      <c r="K177" s="40" t="s">
        <v>508</v>
      </c>
      <c r="M177" s="22" t="str">
        <f t="shared" si="17"/>
        <v>JULHO / 2016</v>
      </c>
      <c r="N177" s="22">
        <f t="shared" si="13"/>
        <v>0</v>
      </c>
      <c r="O177" s="22">
        <f t="shared" ca="1" si="14"/>
        <v>0</v>
      </c>
    </row>
    <row r="178" spans="1:15" ht="19.899999999999999" customHeight="1" x14ac:dyDescent="0.2">
      <c r="A178" s="20">
        <f t="shared" si="12"/>
        <v>169</v>
      </c>
      <c r="C178" s="6" t="str">
        <f t="shared" si="15"/>
        <v/>
      </c>
      <c r="D178" s="21"/>
      <c r="E178" s="59">
        <f t="shared" si="16"/>
        <v>42556</v>
      </c>
      <c r="F178" s="48"/>
      <c r="G178" s="39" t="s">
        <v>509</v>
      </c>
      <c r="H178" s="48"/>
      <c r="I178" s="39" t="s">
        <v>510</v>
      </c>
      <c r="J178" s="48"/>
      <c r="K178" s="39" t="s">
        <v>511</v>
      </c>
      <c r="M178" s="22" t="str">
        <f t="shared" si="17"/>
        <v>JULHO / 2016</v>
      </c>
      <c r="N178" s="22">
        <f t="shared" si="13"/>
        <v>0</v>
      </c>
      <c r="O178" s="22">
        <f t="shared" ca="1" si="14"/>
        <v>0</v>
      </c>
    </row>
    <row r="179" spans="1:15" ht="19.899999999999999" customHeight="1" x14ac:dyDescent="0.2">
      <c r="A179" s="20">
        <f t="shared" si="12"/>
        <v>170</v>
      </c>
      <c r="C179" s="6" t="str">
        <f t="shared" si="15"/>
        <v/>
      </c>
      <c r="D179" s="21"/>
      <c r="E179" s="59">
        <f t="shared" si="16"/>
        <v>42557</v>
      </c>
      <c r="F179" s="48"/>
      <c r="G179" s="40" t="s">
        <v>512</v>
      </c>
      <c r="H179" s="48"/>
      <c r="I179" s="40" t="s">
        <v>513</v>
      </c>
      <c r="J179" s="48"/>
      <c r="K179" s="40" t="s">
        <v>514</v>
      </c>
      <c r="M179" s="22" t="str">
        <f t="shared" si="17"/>
        <v>JULHO / 2016</v>
      </c>
      <c r="N179" s="22">
        <f t="shared" si="13"/>
        <v>0</v>
      </c>
      <c r="O179" s="22">
        <f t="shared" ca="1" si="14"/>
        <v>0</v>
      </c>
    </row>
    <row r="180" spans="1:15" ht="19.899999999999999" customHeight="1" x14ac:dyDescent="0.2">
      <c r="A180" s="20">
        <f t="shared" si="12"/>
        <v>171</v>
      </c>
      <c r="C180" s="6" t="str">
        <f t="shared" si="15"/>
        <v/>
      </c>
      <c r="D180" s="21"/>
      <c r="E180" s="59">
        <f t="shared" si="16"/>
        <v>42558</v>
      </c>
      <c r="F180" s="48"/>
      <c r="G180" s="39" t="s">
        <v>515</v>
      </c>
      <c r="H180" s="48"/>
      <c r="I180" s="39" t="s">
        <v>516</v>
      </c>
      <c r="J180" s="48"/>
      <c r="K180" s="39" t="s">
        <v>517</v>
      </c>
      <c r="M180" s="22" t="str">
        <f t="shared" si="17"/>
        <v>JULHO / 2016</v>
      </c>
      <c r="N180" s="22">
        <f t="shared" si="13"/>
        <v>0</v>
      </c>
      <c r="O180" s="22">
        <f t="shared" ca="1" si="14"/>
        <v>0</v>
      </c>
    </row>
    <row r="181" spans="1:15" ht="19.899999999999999" customHeight="1" x14ac:dyDescent="0.2">
      <c r="A181" s="20">
        <f t="shared" si="12"/>
        <v>172</v>
      </c>
      <c r="C181" s="6" t="str">
        <f t="shared" si="15"/>
        <v/>
      </c>
      <c r="D181" s="21"/>
      <c r="E181" s="59">
        <f t="shared" si="16"/>
        <v>42559</v>
      </c>
      <c r="F181" s="48"/>
      <c r="G181" s="40" t="s">
        <v>518</v>
      </c>
      <c r="H181" s="48"/>
      <c r="I181" s="40" t="s">
        <v>519</v>
      </c>
      <c r="J181" s="48"/>
      <c r="K181" s="40" t="s">
        <v>520</v>
      </c>
      <c r="M181" s="22" t="str">
        <f t="shared" si="17"/>
        <v>JULHO / 2016</v>
      </c>
      <c r="N181" s="22">
        <f t="shared" si="13"/>
        <v>0</v>
      </c>
      <c r="O181" s="22">
        <f t="shared" ca="1" si="14"/>
        <v>0</v>
      </c>
    </row>
    <row r="182" spans="1:15" ht="19.899999999999999" customHeight="1" x14ac:dyDescent="0.2">
      <c r="A182" s="20">
        <f t="shared" si="12"/>
        <v>173</v>
      </c>
      <c r="C182" s="6" t="str">
        <f t="shared" si="15"/>
        <v/>
      </c>
      <c r="D182" s="21"/>
      <c r="E182" s="59">
        <f t="shared" si="16"/>
        <v>42560</v>
      </c>
      <c r="F182" s="48"/>
      <c r="G182" s="39" t="s">
        <v>521</v>
      </c>
      <c r="H182" s="48"/>
      <c r="I182" s="39" t="s">
        <v>522</v>
      </c>
      <c r="J182" s="48"/>
      <c r="K182" s="39" t="s">
        <v>523</v>
      </c>
      <c r="M182" s="22" t="str">
        <f t="shared" si="17"/>
        <v>JULHO / 2016</v>
      </c>
      <c r="N182" s="22">
        <f t="shared" si="13"/>
        <v>0</v>
      </c>
      <c r="O182" s="22">
        <f t="shared" ca="1" si="14"/>
        <v>0</v>
      </c>
    </row>
    <row r="183" spans="1:15" ht="19.899999999999999" customHeight="1" x14ac:dyDescent="0.2">
      <c r="A183" s="20">
        <f t="shared" si="12"/>
        <v>174</v>
      </c>
      <c r="C183" s="6" t="str">
        <f t="shared" si="15"/>
        <v/>
      </c>
      <c r="D183" s="21"/>
      <c r="E183" s="59">
        <f t="shared" si="16"/>
        <v>42561</v>
      </c>
      <c r="F183" s="48"/>
      <c r="G183" s="40" t="s">
        <v>524</v>
      </c>
      <c r="H183" s="48"/>
      <c r="I183" s="40" t="s">
        <v>525</v>
      </c>
      <c r="J183" s="48"/>
      <c r="K183" s="40" t="s">
        <v>526</v>
      </c>
      <c r="M183" s="22" t="str">
        <f t="shared" si="17"/>
        <v>JULHO / 2016</v>
      </c>
      <c r="N183" s="22">
        <f t="shared" si="13"/>
        <v>0</v>
      </c>
      <c r="O183" s="22">
        <f t="shared" ca="1" si="14"/>
        <v>0</v>
      </c>
    </row>
    <row r="184" spans="1:15" ht="19.899999999999999" customHeight="1" x14ac:dyDescent="0.2">
      <c r="A184" s="20">
        <f t="shared" si="12"/>
        <v>175</v>
      </c>
      <c r="C184" s="6" t="str">
        <f t="shared" si="15"/>
        <v/>
      </c>
      <c r="D184" s="21"/>
      <c r="E184" s="59">
        <f t="shared" si="16"/>
        <v>42562</v>
      </c>
      <c r="F184" s="48"/>
      <c r="G184" s="39" t="s">
        <v>527</v>
      </c>
      <c r="H184" s="48"/>
      <c r="I184" s="39" t="s">
        <v>528</v>
      </c>
      <c r="J184" s="48"/>
      <c r="K184" s="39" t="s">
        <v>529</v>
      </c>
      <c r="M184" s="22" t="str">
        <f t="shared" si="17"/>
        <v>JULHO / 2016</v>
      </c>
      <c r="N184" s="22">
        <f t="shared" si="13"/>
        <v>0</v>
      </c>
      <c r="O184" s="22">
        <f t="shared" ca="1" si="14"/>
        <v>0</v>
      </c>
    </row>
    <row r="185" spans="1:15" ht="19.899999999999999" customHeight="1" x14ac:dyDescent="0.2">
      <c r="A185" s="20">
        <f t="shared" si="12"/>
        <v>176</v>
      </c>
      <c r="C185" s="6" t="str">
        <f t="shared" si="15"/>
        <v/>
      </c>
      <c r="D185" s="21"/>
      <c r="E185" s="59">
        <f t="shared" si="16"/>
        <v>42563</v>
      </c>
      <c r="F185" s="48"/>
      <c r="G185" s="40" t="s">
        <v>530</v>
      </c>
      <c r="H185" s="48"/>
      <c r="I185" s="40" t="s">
        <v>531</v>
      </c>
      <c r="J185" s="48"/>
      <c r="K185" s="40" t="s">
        <v>532</v>
      </c>
      <c r="M185" s="22" t="str">
        <f t="shared" si="17"/>
        <v>JULHO / 2016</v>
      </c>
      <c r="N185" s="22">
        <f t="shared" si="13"/>
        <v>0</v>
      </c>
      <c r="O185" s="22">
        <f t="shared" ca="1" si="14"/>
        <v>0</v>
      </c>
    </row>
    <row r="186" spans="1:15" ht="19.899999999999999" customHeight="1" x14ac:dyDescent="0.2">
      <c r="A186" s="20">
        <f t="shared" si="12"/>
        <v>177</v>
      </c>
      <c r="C186" s="6" t="str">
        <f t="shared" si="15"/>
        <v/>
      </c>
      <c r="D186" s="21"/>
      <c r="E186" s="59">
        <f t="shared" si="16"/>
        <v>42564</v>
      </c>
      <c r="F186" s="48"/>
      <c r="G186" s="39" t="s">
        <v>533</v>
      </c>
      <c r="H186" s="48"/>
      <c r="I186" s="39" t="s">
        <v>534</v>
      </c>
      <c r="J186" s="48"/>
      <c r="K186" s="39" t="s">
        <v>535</v>
      </c>
      <c r="M186" s="22" t="str">
        <f t="shared" si="17"/>
        <v>JULHO / 2016</v>
      </c>
      <c r="N186" s="22">
        <f t="shared" si="13"/>
        <v>0</v>
      </c>
      <c r="O186" s="22">
        <f t="shared" ca="1" si="14"/>
        <v>0</v>
      </c>
    </row>
    <row r="187" spans="1:15" ht="19.899999999999999" customHeight="1" x14ac:dyDescent="0.2">
      <c r="A187" s="20">
        <f t="shared" si="12"/>
        <v>178</v>
      </c>
      <c r="C187" s="6" t="str">
        <f t="shared" si="15"/>
        <v/>
      </c>
      <c r="D187" s="21"/>
      <c r="E187" s="59">
        <f t="shared" si="16"/>
        <v>42565</v>
      </c>
      <c r="F187" s="48"/>
      <c r="G187" s="40" t="s">
        <v>536</v>
      </c>
      <c r="H187" s="48"/>
      <c r="I187" s="40" t="s">
        <v>537</v>
      </c>
      <c r="J187" s="48"/>
      <c r="K187" s="40" t="s">
        <v>538</v>
      </c>
      <c r="M187" s="22" t="str">
        <f t="shared" si="17"/>
        <v>JULHO / 2016</v>
      </c>
      <c r="N187" s="22">
        <f t="shared" si="13"/>
        <v>0</v>
      </c>
      <c r="O187" s="22">
        <f t="shared" ca="1" si="14"/>
        <v>0</v>
      </c>
    </row>
    <row r="188" spans="1:15" ht="19.899999999999999" customHeight="1" x14ac:dyDescent="0.2">
      <c r="A188" s="20">
        <f t="shared" si="12"/>
        <v>179</v>
      </c>
      <c r="C188" s="6" t="str">
        <f t="shared" si="15"/>
        <v/>
      </c>
      <c r="D188" s="21"/>
      <c r="E188" s="59">
        <f t="shared" si="16"/>
        <v>42566</v>
      </c>
      <c r="F188" s="48"/>
      <c r="G188" s="39" t="s">
        <v>539</v>
      </c>
      <c r="H188" s="48"/>
      <c r="I188" s="39" t="s">
        <v>540</v>
      </c>
      <c r="J188" s="48"/>
      <c r="K188" s="39" t="s">
        <v>541</v>
      </c>
      <c r="M188" s="22" t="str">
        <f t="shared" si="17"/>
        <v>JULHO / 2016</v>
      </c>
      <c r="N188" s="22">
        <f t="shared" si="13"/>
        <v>0</v>
      </c>
      <c r="O188" s="22">
        <f t="shared" ca="1" si="14"/>
        <v>0</v>
      </c>
    </row>
    <row r="189" spans="1:15" ht="19.899999999999999" customHeight="1" x14ac:dyDescent="0.2">
      <c r="A189" s="20">
        <f t="shared" si="12"/>
        <v>180</v>
      </c>
      <c r="C189" s="6" t="str">
        <f t="shared" si="15"/>
        <v/>
      </c>
      <c r="D189" s="21"/>
      <c r="E189" s="59">
        <f t="shared" si="16"/>
        <v>42567</v>
      </c>
      <c r="F189" s="48"/>
      <c r="G189" s="40" t="s">
        <v>542</v>
      </c>
      <c r="H189" s="48"/>
      <c r="I189" s="40" t="s">
        <v>543</v>
      </c>
      <c r="J189" s="48"/>
      <c r="K189" s="40" t="s">
        <v>544</v>
      </c>
      <c r="M189" s="22" t="str">
        <f t="shared" si="17"/>
        <v>JULHO / 2016</v>
      </c>
      <c r="N189" s="22">
        <f t="shared" si="13"/>
        <v>0</v>
      </c>
      <c r="O189" s="22">
        <f t="shared" ca="1" si="14"/>
        <v>0</v>
      </c>
    </row>
    <row r="190" spans="1:15" ht="19.899999999999999" customHeight="1" x14ac:dyDescent="0.2">
      <c r="A190" s="20">
        <f t="shared" si="12"/>
        <v>181</v>
      </c>
      <c r="C190" s="6" t="str">
        <f t="shared" si="15"/>
        <v/>
      </c>
      <c r="D190" s="21"/>
      <c r="E190" s="59">
        <f t="shared" si="16"/>
        <v>42568</v>
      </c>
      <c r="F190" s="48"/>
      <c r="G190" s="39" t="s">
        <v>545</v>
      </c>
      <c r="H190" s="48"/>
      <c r="I190" s="39" t="s">
        <v>546</v>
      </c>
      <c r="J190" s="48"/>
      <c r="K190" s="39" t="s">
        <v>547</v>
      </c>
      <c r="M190" s="22" t="str">
        <f t="shared" si="17"/>
        <v>JULHO / 2016</v>
      </c>
      <c r="N190" s="22">
        <f t="shared" si="13"/>
        <v>0</v>
      </c>
      <c r="O190" s="22">
        <f t="shared" ca="1" si="14"/>
        <v>0</v>
      </c>
    </row>
    <row r="191" spans="1:15" ht="19.899999999999999" customHeight="1" x14ac:dyDescent="0.2">
      <c r="A191" s="20">
        <f t="shared" si="12"/>
        <v>182</v>
      </c>
      <c r="C191" s="6" t="str">
        <f t="shared" si="15"/>
        <v/>
      </c>
      <c r="D191" s="21"/>
      <c r="E191" s="59">
        <f t="shared" si="16"/>
        <v>42569</v>
      </c>
      <c r="F191" s="48"/>
      <c r="G191" s="40" t="s">
        <v>548</v>
      </c>
      <c r="H191" s="48"/>
      <c r="I191" s="40" t="s">
        <v>549</v>
      </c>
      <c r="J191" s="48"/>
      <c r="K191" s="40" t="s">
        <v>550</v>
      </c>
      <c r="M191" s="22" t="str">
        <f t="shared" si="17"/>
        <v>JULHO / 2016</v>
      </c>
      <c r="N191" s="22">
        <f t="shared" si="13"/>
        <v>0</v>
      </c>
      <c r="O191" s="22">
        <f t="shared" ca="1" si="14"/>
        <v>0</v>
      </c>
    </row>
    <row r="192" spans="1:15" ht="19.899999999999999" customHeight="1" x14ac:dyDescent="0.2">
      <c r="A192" s="20">
        <f t="shared" si="12"/>
        <v>183</v>
      </c>
      <c r="C192" s="6" t="str">
        <f t="shared" si="15"/>
        <v/>
      </c>
      <c r="D192" s="21"/>
      <c r="E192" s="59">
        <f t="shared" si="16"/>
        <v>42570</v>
      </c>
      <c r="F192" s="48"/>
      <c r="G192" s="39" t="s">
        <v>551</v>
      </c>
      <c r="H192" s="48"/>
      <c r="I192" s="39" t="s">
        <v>552</v>
      </c>
      <c r="J192" s="48"/>
      <c r="K192" s="39" t="s">
        <v>553</v>
      </c>
      <c r="M192" s="22" t="str">
        <f t="shared" si="17"/>
        <v>JULHO / 2016</v>
      </c>
      <c r="N192" s="22">
        <f t="shared" si="13"/>
        <v>0</v>
      </c>
      <c r="O192" s="22">
        <f t="shared" ca="1" si="14"/>
        <v>0</v>
      </c>
    </row>
    <row r="193" spans="1:15" ht="19.899999999999999" customHeight="1" x14ac:dyDescent="0.2">
      <c r="A193" s="20">
        <f t="shared" si="12"/>
        <v>184</v>
      </c>
      <c r="C193" s="6" t="str">
        <f t="shared" si="15"/>
        <v/>
      </c>
      <c r="D193" s="21"/>
      <c r="E193" s="59">
        <f t="shared" si="16"/>
        <v>42571</v>
      </c>
      <c r="F193" s="48"/>
      <c r="G193" s="40" t="s">
        <v>554</v>
      </c>
      <c r="H193" s="48"/>
      <c r="I193" s="40" t="s">
        <v>555</v>
      </c>
      <c r="J193" s="48"/>
      <c r="K193" s="40" t="s">
        <v>556</v>
      </c>
      <c r="M193" s="22" t="str">
        <f t="shared" si="17"/>
        <v>JULHO / 2016</v>
      </c>
      <c r="N193" s="22">
        <f t="shared" si="13"/>
        <v>0</v>
      </c>
      <c r="O193" s="22">
        <f t="shared" ca="1" si="14"/>
        <v>0</v>
      </c>
    </row>
    <row r="194" spans="1:15" ht="19.899999999999999" customHeight="1" x14ac:dyDescent="0.2">
      <c r="A194" s="20">
        <f t="shared" si="12"/>
        <v>185</v>
      </c>
      <c r="C194" s="6" t="str">
        <f t="shared" si="15"/>
        <v/>
      </c>
      <c r="D194" s="21"/>
      <c r="E194" s="59">
        <f t="shared" si="16"/>
        <v>42572</v>
      </c>
      <c r="F194" s="48"/>
      <c r="G194" s="39" t="s">
        <v>557</v>
      </c>
      <c r="H194" s="48"/>
      <c r="I194" s="39" t="s">
        <v>558</v>
      </c>
      <c r="J194" s="48"/>
      <c r="K194" s="39" t="s">
        <v>559</v>
      </c>
      <c r="M194" s="22" t="str">
        <f t="shared" si="17"/>
        <v>JULHO / 2016</v>
      </c>
      <c r="N194" s="22">
        <f t="shared" si="13"/>
        <v>0</v>
      </c>
      <c r="O194" s="22">
        <f t="shared" ca="1" si="14"/>
        <v>0</v>
      </c>
    </row>
    <row r="195" spans="1:15" ht="19.899999999999999" customHeight="1" x14ac:dyDescent="0.2">
      <c r="A195" s="20">
        <f t="shared" si="12"/>
        <v>186</v>
      </c>
      <c r="C195" s="6" t="str">
        <f t="shared" si="15"/>
        <v/>
      </c>
      <c r="D195" s="21"/>
      <c r="E195" s="59">
        <f t="shared" si="16"/>
        <v>42573</v>
      </c>
      <c r="F195" s="48"/>
      <c r="G195" s="40" t="s">
        <v>560</v>
      </c>
      <c r="H195" s="48"/>
      <c r="I195" s="40" t="s">
        <v>561</v>
      </c>
      <c r="J195" s="48"/>
      <c r="K195" s="40" t="s">
        <v>562</v>
      </c>
      <c r="M195" s="22" t="str">
        <f t="shared" si="17"/>
        <v>JULHO / 2016</v>
      </c>
      <c r="N195" s="22">
        <f t="shared" si="13"/>
        <v>0</v>
      </c>
      <c r="O195" s="22">
        <f t="shared" ca="1" si="14"/>
        <v>0</v>
      </c>
    </row>
    <row r="196" spans="1:15" ht="19.899999999999999" customHeight="1" x14ac:dyDescent="0.2">
      <c r="A196" s="20">
        <f t="shared" si="12"/>
        <v>187</v>
      </c>
      <c r="C196" s="6" t="str">
        <f t="shared" si="15"/>
        <v/>
      </c>
      <c r="D196" s="21"/>
      <c r="E196" s="59">
        <f t="shared" si="16"/>
        <v>42574</v>
      </c>
      <c r="F196" s="48"/>
      <c r="G196" s="39" t="s">
        <v>563</v>
      </c>
      <c r="H196" s="48"/>
      <c r="I196" s="39" t="s">
        <v>564</v>
      </c>
      <c r="J196" s="48"/>
      <c r="K196" s="39" t="s">
        <v>565</v>
      </c>
      <c r="M196" s="22" t="str">
        <f t="shared" si="17"/>
        <v>JULHO / 2016</v>
      </c>
      <c r="N196" s="22">
        <f t="shared" si="13"/>
        <v>0</v>
      </c>
      <c r="O196" s="22">
        <f t="shared" ca="1" si="14"/>
        <v>0</v>
      </c>
    </row>
    <row r="197" spans="1:15" ht="19.899999999999999" customHeight="1" x14ac:dyDescent="0.2">
      <c r="A197" s="20">
        <f t="shared" si="12"/>
        <v>188</v>
      </c>
      <c r="C197" s="6" t="str">
        <f t="shared" si="15"/>
        <v/>
      </c>
      <c r="D197" s="21"/>
      <c r="E197" s="59">
        <f t="shared" si="16"/>
        <v>42575</v>
      </c>
      <c r="F197" s="48"/>
      <c r="G197" s="40" t="s">
        <v>566</v>
      </c>
      <c r="H197" s="48"/>
      <c r="I197" s="40" t="s">
        <v>567</v>
      </c>
      <c r="J197" s="48"/>
      <c r="K197" s="40" t="s">
        <v>568</v>
      </c>
      <c r="M197" s="22" t="str">
        <f t="shared" si="17"/>
        <v>JULHO / 2016</v>
      </c>
      <c r="N197" s="22">
        <f t="shared" si="13"/>
        <v>0</v>
      </c>
      <c r="O197" s="22">
        <f t="shared" ca="1" si="14"/>
        <v>0</v>
      </c>
    </row>
    <row r="198" spans="1:15" ht="19.899999999999999" customHeight="1" x14ac:dyDescent="0.2">
      <c r="A198" s="20">
        <f t="shared" si="12"/>
        <v>189</v>
      </c>
      <c r="C198" s="6" t="str">
        <f t="shared" si="15"/>
        <v/>
      </c>
      <c r="D198" s="21"/>
      <c r="E198" s="59">
        <f t="shared" si="16"/>
        <v>42576</v>
      </c>
      <c r="F198" s="48"/>
      <c r="G198" s="39" t="s">
        <v>569</v>
      </c>
      <c r="H198" s="48"/>
      <c r="I198" s="39" t="s">
        <v>570</v>
      </c>
      <c r="J198" s="48"/>
      <c r="K198" s="39" t="s">
        <v>571</v>
      </c>
      <c r="M198" s="22" t="str">
        <f t="shared" si="17"/>
        <v>JULHO / 2016</v>
      </c>
      <c r="N198" s="22">
        <f t="shared" si="13"/>
        <v>0</v>
      </c>
      <c r="O198" s="22">
        <f t="shared" ca="1" si="14"/>
        <v>0</v>
      </c>
    </row>
    <row r="199" spans="1:15" ht="19.899999999999999" customHeight="1" x14ac:dyDescent="0.2">
      <c r="A199" s="20">
        <f t="shared" si="12"/>
        <v>190</v>
      </c>
      <c r="C199" s="6" t="str">
        <f t="shared" si="15"/>
        <v/>
      </c>
      <c r="D199" s="21"/>
      <c r="E199" s="59">
        <f t="shared" si="16"/>
        <v>42577</v>
      </c>
      <c r="F199" s="48"/>
      <c r="G199" s="40" t="s">
        <v>572</v>
      </c>
      <c r="H199" s="48"/>
      <c r="I199" s="40" t="s">
        <v>573</v>
      </c>
      <c r="J199" s="48"/>
      <c r="K199" s="40" t="s">
        <v>574</v>
      </c>
      <c r="M199" s="22" t="str">
        <f t="shared" si="17"/>
        <v>JULHO / 2016</v>
      </c>
      <c r="N199" s="22">
        <f t="shared" si="13"/>
        <v>0</v>
      </c>
      <c r="O199" s="22">
        <f t="shared" ca="1" si="14"/>
        <v>0</v>
      </c>
    </row>
    <row r="200" spans="1:15" ht="19.899999999999999" customHeight="1" x14ac:dyDescent="0.2">
      <c r="A200" s="20">
        <f t="shared" si="12"/>
        <v>191</v>
      </c>
      <c r="C200" s="6" t="str">
        <f t="shared" si="15"/>
        <v/>
      </c>
      <c r="D200" s="21"/>
      <c r="E200" s="59">
        <f t="shared" si="16"/>
        <v>42578</v>
      </c>
      <c r="F200" s="48"/>
      <c r="G200" s="39" t="s">
        <v>575</v>
      </c>
      <c r="H200" s="48"/>
      <c r="I200" s="39" t="s">
        <v>576</v>
      </c>
      <c r="J200" s="48"/>
      <c r="K200" s="39" t="s">
        <v>577</v>
      </c>
      <c r="M200" s="22" t="str">
        <f t="shared" si="17"/>
        <v>JULHO / 2016</v>
      </c>
      <c r="N200" s="22">
        <f t="shared" si="13"/>
        <v>0</v>
      </c>
      <c r="O200" s="22">
        <f t="shared" ca="1" si="14"/>
        <v>0</v>
      </c>
    </row>
    <row r="201" spans="1:15" ht="19.899999999999999" customHeight="1" x14ac:dyDescent="0.2">
      <c r="A201" s="20">
        <f t="shared" si="12"/>
        <v>192</v>
      </c>
      <c r="C201" s="6" t="str">
        <f t="shared" si="15"/>
        <v/>
      </c>
      <c r="D201" s="21"/>
      <c r="E201" s="59">
        <f t="shared" si="16"/>
        <v>42579</v>
      </c>
      <c r="F201" s="48"/>
      <c r="G201" s="40" t="s">
        <v>578</v>
      </c>
      <c r="H201" s="48"/>
      <c r="I201" s="40" t="s">
        <v>579</v>
      </c>
      <c r="J201" s="48"/>
      <c r="K201" s="40" t="s">
        <v>580</v>
      </c>
      <c r="M201" s="22" t="str">
        <f t="shared" si="17"/>
        <v>JULHO / 2016</v>
      </c>
      <c r="N201" s="22">
        <f t="shared" si="13"/>
        <v>0</v>
      </c>
      <c r="O201" s="22">
        <f t="shared" ca="1" si="14"/>
        <v>0</v>
      </c>
    </row>
    <row r="202" spans="1:15" ht="19.899999999999999" customHeight="1" x14ac:dyDescent="0.2">
      <c r="A202" s="20">
        <f t="shared" ref="A202:A265" si="18">A201+1</f>
        <v>193</v>
      </c>
      <c r="C202" s="6" t="str">
        <f t="shared" si="15"/>
        <v/>
      </c>
      <c r="D202" s="21"/>
      <c r="E202" s="59">
        <f t="shared" si="16"/>
        <v>42580</v>
      </c>
      <c r="F202" s="48"/>
      <c r="G202" s="39" t="s">
        <v>581</v>
      </c>
      <c r="H202" s="48"/>
      <c r="I202" s="39" t="s">
        <v>582</v>
      </c>
      <c r="J202" s="48"/>
      <c r="K202" s="39" t="s">
        <v>583</v>
      </c>
      <c r="M202" s="22" t="str">
        <f t="shared" si="17"/>
        <v>JULHO / 2016</v>
      </c>
      <c r="N202" s="22">
        <f t="shared" ref="N202:N265" si="19">IF(F202&lt;&gt;"",1,0)+IF(H202&lt;&gt;"",1,0)+IF(J202&lt;&gt;"",1,0)</f>
        <v>0</v>
      </c>
      <c r="O202" s="22">
        <f t="shared" ref="O202:O265" ca="1" si="20">IF(AND($E202&lt;=$I$7,F202=""),1,0)+IF(AND($E202&lt;=$I$7,H202=""),1,0)+IF(AND($E202&lt;=$I$7,J202=""),1,0)</f>
        <v>0</v>
      </c>
    </row>
    <row r="203" spans="1:15" ht="19.899999999999999" customHeight="1" x14ac:dyDescent="0.2">
      <c r="A203" s="20">
        <f t="shared" si="18"/>
        <v>194</v>
      </c>
      <c r="C203" s="6" t="str">
        <f t="shared" ref="C203:C266" si="21">IF(MONTH(E203)&lt;&gt;MONTH(E202),UPPER(TEXT(E203,"mmmm / aaaa")),"")</f>
        <v/>
      </c>
      <c r="D203" s="21"/>
      <c r="E203" s="59">
        <f t="shared" ref="E203:E266" si="22">E202+1</f>
        <v>42581</v>
      </c>
      <c r="F203" s="48"/>
      <c r="G203" s="40" t="s">
        <v>584</v>
      </c>
      <c r="H203" s="48"/>
      <c r="I203" s="40" t="s">
        <v>585</v>
      </c>
      <c r="J203" s="48"/>
      <c r="K203" s="40" t="s">
        <v>586</v>
      </c>
      <c r="M203" s="22" t="str">
        <f t="shared" ref="M203:M266" si="23">IF(MONTH(E203)=MONTH(E202),M202,C203)</f>
        <v>JULHO / 2016</v>
      </c>
      <c r="N203" s="22">
        <f t="shared" si="19"/>
        <v>0</v>
      </c>
      <c r="O203" s="22">
        <f t="shared" ca="1" si="20"/>
        <v>0</v>
      </c>
    </row>
    <row r="204" spans="1:15" ht="19.899999999999999" customHeight="1" x14ac:dyDescent="0.2">
      <c r="A204" s="20">
        <f t="shared" si="18"/>
        <v>195</v>
      </c>
      <c r="C204" s="6" t="str">
        <f t="shared" si="21"/>
        <v/>
      </c>
      <c r="D204" s="21"/>
      <c r="E204" s="59">
        <f t="shared" si="22"/>
        <v>42582</v>
      </c>
      <c r="F204" s="48"/>
      <c r="G204" s="39" t="s">
        <v>587</v>
      </c>
      <c r="H204" s="48"/>
      <c r="I204" s="39" t="s">
        <v>588</v>
      </c>
      <c r="J204" s="48"/>
      <c r="K204" s="39" t="s">
        <v>589</v>
      </c>
      <c r="M204" s="22" t="str">
        <f t="shared" si="23"/>
        <v>JULHO / 2016</v>
      </c>
      <c r="N204" s="22">
        <f t="shared" si="19"/>
        <v>0</v>
      </c>
      <c r="O204" s="22">
        <f t="shared" ca="1" si="20"/>
        <v>0</v>
      </c>
    </row>
    <row r="205" spans="1:15" ht="19.899999999999999" customHeight="1" x14ac:dyDescent="0.2">
      <c r="A205" s="20">
        <f t="shared" si="18"/>
        <v>196</v>
      </c>
      <c r="C205" s="6" t="str">
        <f t="shared" si="21"/>
        <v>AGOSTO / 2016</v>
      </c>
      <c r="D205" s="21"/>
      <c r="E205" s="59">
        <f t="shared" si="22"/>
        <v>42583</v>
      </c>
      <c r="F205" s="48"/>
      <c r="G205" s="40" t="s">
        <v>590</v>
      </c>
      <c r="H205" s="48"/>
      <c r="I205" s="40" t="s">
        <v>591</v>
      </c>
      <c r="J205" s="48"/>
      <c r="K205" s="40" t="s">
        <v>592</v>
      </c>
      <c r="M205" s="22" t="str">
        <f t="shared" si="23"/>
        <v>AGOSTO / 2016</v>
      </c>
      <c r="N205" s="22">
        <f t="shared" si="19"/>
        <v>0</v>
      </c>
      <c r="O205" s="22">
        <f t="shared" ca="1" si="20"/>
        <v>0</v>
      </c>
    </row>
    <row r="206" spans="1:15" ht="19.899999999999999" customHeight="1" x14ac:dyDescent="0.2">
      <c r="A206" s="20">
        <f t="shared" si="18"/>
        <v>197</v>
      </c>
      <c r="C206" s="6" t="str">
        <f t="shared" si="21"/>
        <v/>
      </c>
      <c r="D206" s="21"/>
      <c r="E206" s="59">
        <f t="shared" si="22"/>
        <v>42584</v>
      </c>
      <c r="F206" s="48"/>
      <c r="G206" s="39" t="s">
        <v>593</v>
      </c>
      <c r="H206" s="48"/>
      <c r="I206" s="39" t="s">
        <v>594</v>
      </c>
      <c r="J206" s="48"/>
      <c r="K206" s="39" t="s">
        <v>595</v>
      </c>
      <c r="M206" s="22" t="str">
        <f t="shared" si="23"/>
        <v>AGOSTO / 2016</v>
      </c>
      <c r="N206" s="22">
        <f t="shared" si="19"/>
        <v>0</v>
      </c>
      <c r="O206" s="22">
        <f t="shared" ca="1" si="20"/>
        <v>0</v>
      </c>
    </row>
    <row r="207" spans="1:15" ht="19.899999999999999" customHeight="1" x14ac:dyDescent="0.2">
      <c r="A207" s="20">
        <f t="shared" si="18"/>
        <v>198</v>
      </c>
      <c r="C207" s="6" t="str">
        <f t="shared" si="21"/>
        <v/>
      </c>
      <c r="D207" s="21"/>
      <c r="E207" s="59">
        <f t="shared" si="22"/>
        <v>42585</v>
      </c>
      <c r="F207" s="48"/>
      <c r="G207" s="40" t="s">
        <v>596</v>
      </c>
      <c r="H207" s="48"/>
      <c r="I207" s="40" t="s">
        <v>597</v>
      </c>
      <c r="J207" s="48"/>
      <c r="K207" s="40" t="s">
        <v>598</v>
      </c>
      <c r="M207" s="22" t="str">
        <f t="shared" si="23"/>
        <v>AGOSTO / 2016</v>
      </c>
      <c r="N207" s="22">
        <f t="shared" si="19"/>
        <v>0</v>
      </c>
      <c r="O207" s="22">
        <f t="shared" ca="1" si="20"/>
        <v>0</v>
      </c>
    </row>
    <row r="208" spans="1:15" ht="19.899999999999999" customHeight="1" x14ac:dyDescent="0.2">
      <c r="A208" s="20">
        <f t="shared" si="18"/>
        <v>199</v>
      </c>
      <c r="C208" s="6" t="str">
        <f t="shared" si="21"/>
        <v/>
      </c>
      <c r="D208" s="21"/>
      <c r="E208" s="59">
        <f t="shared" si="22"/>
        <v>42586</v>
      </c>
      <c r="F208" s="48"/>
      <c r="G208" s="39" t="s">
        <v>599</v>
      </c>
      <c r="H208" s="48"/>
      <c r="I208" s="39" t="s">
        <v>600</v>
      </c>
      <c r="J208" s="48"/>
      <c r="K208" s="39" t="s">
        <v>601</v>
      </c>
      <c r="M208" s="22" t="str">
        <f t="shared" si="23"/>
        <v>AGOSTO / 2016</v>
      </c>
      <c r="N208" s="22">
        <f t="shared" si="19"/>
        <v>0</v>
      </c>
      <c r="O208" s="22">
        <f t="shared" ca="1" si="20"/>
        <v>0</v>
      </c>
    </row>
    <row r="209" spans="1:15" ht="19.899999999999999" customHeight="1" x14ac:dyDescent="0.2">
      <c r="A209" s="20">
        <f t="shared" si="18"/>
        <v>200</v>
      </c>
      <c r="C209" s="6" t="str">
        <f t="shared" si="21"/>
        <v/>
      </c>
      <c r="D209" s="21"/>
      <c r="E209" s="59">
        <f t="shared" si="22"/>
        <v>42587</v>
      </c>
      <c r="F209" s="48"/>
      <c r="G209" s="40" t="s">
        <v>602</v>
      </c>
      <c r="H209" s="48"/>
      <c r="I209" s="40" t="s">
        <v>603</v>
      </c>
      <c r="J209" s="48"/>
      <c r="K209" s="40" t="s">
        <v>604</v>
      </c>
      <c r="M209" s="22" t="str">
        <f t="shared" si="23"/>
        <v>AGOSTO / 2016</v>
      </c>
      <c r="N209" s="22">
        <f t="shared" si="19"/>
        <v>0</v>
      </c>
      <c r="O209" s="22">
        <f t="shared" ca="1" si="20"/>
        <v>0</v>
      </c>
    </row>
    <row r="210" spans="1:15" ht="19.899999999999999" customHeight="1" x14ac:dyDescent="0.2">
      <c r="A210" s="20">
        <f t="shared" si="18"/>
        <v>201</v>
      </c>
      <c r="C210" s="6" t="str">
        <f t="shared" si="21"/>
        <v/>
      </c>
      <c r="D210" s="21"/>
      <c r="E210" s="59">
        <f t="shared" si="22"/>
        <v>42588</v>
      </c>
      <c r="F210" s="48"/>
      <c r="G210" s="39" t="s">
        <v>605</v>
      </c>
      <c r="H210" s="48"/>
      <c r="I210" s="39" t="s">
        <v>606</v>
      </c>
      <c r="J210" s="48"/>
      <c r="K210" s="39" t="s">
        <v>607</v>
      </c>
      <c r="M210" s="22" t="str">
        <f t="shared" si="23"/>
        <v>AGOSTO / 2016</v>
      </c>
      <c r="N210" s="22">
        <f t="shared" si="19"/>
        <v>0</v>
      </c>
      <c r="O210" s="22">
        <f t="shared" ca="1" si="20"/>
        <v>0</v>
      </c>
    </row>
    <row r="211" spans="1:15" ht="19.899999999999999" customHeight="1" x14ac:dyDescent="0.2">
      <c r="A211" s="20">
        <f t="shared" si="18"/>
        <v>202</v>
      </c>
      <c r="C211" s="6" t="str">
        <f t="shared" si="21"/>
        <v/>
      </c>
      <c r="D211" s="21"/>
      <c r="E211" s="59">
        <f t="shared" si="22"/>
        <v>42589</v>
      </c>
      <c r="F211" s="48"/>
      <c r="G211" s="40" t="s">
        <v>608</v>
      </c>
      <c r="H211" s="48"/>
      <c r="I211" s="40" t="s">
        <v>609</v>
      </c>
      <c r="J211" s="48"/>
      <c r="K211" s="40" t="s">
        <v>610</v>
      </c>
      <c r="M211" s="22" t="str">
        <f t="shared" si="23"/>
        <v>AGOSTO / 2016</v>
      </c>
      <c r="N211" s="22">
        <f t="shared" si="19"/>
        <v>0</v>
      </c>
      <c r="O211" s="22">
        <f t="shared" ca="1" si="20"/>
        <v>0</v>
      </c>
    </row>
    <row r="212" spans="1:15" ht="19.899999999999999" customHeight="1" x14ac:dyDescent="0.2">
      <c r="A212" s="20">
        <f t="shared" si="18"/>
        <v>203</v>
      </c>
      <c r="C212" s="6" t="str">
        <f t="shared" si="21"/>
        <v/>
      </c>
      <c r="D212" s="21"/>
      <c r="E212" s="59">
        <f t="shared" si="22"/>
        <v>42590</v>
      </c>
      <c r="F212" s="48"/>
      <c r="G212" s="39" t="s">
        <v>611</v>
      </c>
      <c r="H212" s="48"/>
      <c r="I212" s="39" t="s">
        <v>612</v>
      </c>
      <c r="J212" s="48"/>
      <c r="K212" s="39" t="s">
        <v>613</v>
      </c>
      <c r="M212" s="22" t="str">
        <f t="shared" si="23"/>
        <v>AGOSTO / 2016</v>
      </c>
      <c r="N212" s="22">
        <f t="shared" si="19"/>
        <v>0</v>
      </c>
      <c r="O212" s="22">
        <f t="shared" ca="1" si="20"/>
        <v>0</v>
      </c>
    </row>
    <row r="213" spans="1:15" ht="19.899999999999999" customHeight="1" x14ac:dyDescent="0.2">
      <c r="A213" s="20">
        <f t="shared" si="18"/>
        <v>204</v>
      </c>
      <c r="C213" s="6" t="str">
        <f t="shared" si="21"/>
        <v/>
      </c>
      <c r="D213" s="21"/>
      <c r="E213" s="59">
        <f t="shared" si="22"/>
        <v>42591</v>
      </c>
      <c r="F213" s="48"/>
      <c r="G213" s="40" t="s">
        <v>614</v>
      </c>
      <c r="H213" s="48"/>
      <c r="I213" s="40" t="s">
        <v>615</v>
      </c>
      <c r="J213" s="48"/>
      <c r="K213" s="40" t="s">
        <v>616</v>
      </c>
      <c r="M213" s="22" t="str">
        <f t="shared" si="23"/>
        <v>AGOSTO / 2016</v>
      </c>
      <c r="N213" s="22">
        <f t="shared" si="19"/>
        <v>0</v>
      </c>
      <c r="O213" s="22">
        <f t="shared" ca="1" si="20"/>
        <v>0</v>
      </c>
    </row>
    <row r="214" spans="1:15" ht="19.899999999999999" customHeight="1" x14ac:dyDescent="0.2">
      <c r="A214" s="20">
        <f t="shared" si="18"/>
        <v>205</v>
      </c>
      <c r="C214" s="6" t="str">
        <f t="shared" si="21"/>
        <v/>
      </c>
      <c r="D214" s="21"/>
      <c r="E214" s="59">
        <f t="shared" si="22"/>
        <v>42592</v>
      </c>
      <c r="F214" s="48"/>
      <c r="G214" s="39" t="s">
        <v>617</v>
      </c>
      <c r="H214" s="48"/>
      <c r="I214" s="39" t="s">
        <v>618</v>
      </c>
      <c r="J214" s="48"/>
      <c r="K214" s="39" t="s">
        <v>619</v>
      </c>
      <c r="M214" s="22" t="str">
        <f t="shared" si="23"/>
        <v>AGOSTO / 2016</v>
      </c>
      <c r="N214" s="22">
        <f t="shared" si="19"/>
        <v>0</v>
      </c>
      <c r="O214" s="22">
        <f t="shared" ca="1" si="20"/>
        <v>0</v>
      </c>
    </row>
    <row r="215" spans="1:15" ht="19.899999999999999" customHeight="1" x14ac:dyDescent="0.2">
      <c r="A215" s="20">
        <f t="shared" si="18"/>
        <v>206</v>
      </c>
      <c r="C215" s="6" t="str">
        <f t="shared" si="21"/>
        <v/>
      </c>
      <c r="D215" s="21"/>
      <c r="E215" s="59">
        <f t="shared" si="22"/>
        <v>42593</v>
      </c>
      <c r="F215" s="48"/>
      <c r="G215" s="40" t="s">
        <v>620</v>
      </c>
      <c r="H215" s="48"/>
      <c r="I215" s="40" t="s">
        <v>621</v>
      </c>
      <c r="J215" s="48"/>
      <c r="K215" s="40" t="s">
        <v>622</v>
      </c>
      <c r="M215" s="22" t="str">
        <f t="shared" si="23"/>
        <v>AGOSTO / 2016</v>
      </c>
      <c r="N215" s="22">
        <f t="shared" si="19"/>
        <v>0</v>
      </c>
      <c r="O215" s="22">
        <f t="shared" ca="1" si="20"/>
        <v>0</v>
      </c>
    </row>
    <row r="216" spans="1:15" ht="19.899999999999999" customHeight="1" x14ac:dyDescent="0.2">
      <c r="A216" s="20">
        <f t="shared" si="18"/>
        <v>207</v>
      </c>
      <c r="C216" s="6" t="str">
        <f t="shared" si="21"/>
        <v/>
      </c>
      <c r="D216" s="21"/>
      <c r="E216" s="59">
        <f t="shared" si="22"/>
        <v>42594</v>
      </c>
      <c r="F216" s="48"/>
      <c r="G216" s="39" t="s">
        <v>623</v>
      </c>
      <c r="H216" s="48"/>
      <c r="I216" s="39" t="s">
        <v>624</v>
      </c>
      <c r="J216" s="48"/>
      <c r="K216" s="39" t="s">
        <v>625</v>
      </c>
      <c r="M216" s="22" t="str">
        <f t="shared" si="23"/>
        <v>AGOSTO / 2016</v>
      </c>
      <c r="N216" s="22">
        <f t="shared" si="19"/>
        <v>0</v>
      </c>
      <c r="O216" s="22">
        <f t="shared" ca="1" si="20"/>
        <v>0</v>
      </c>
    </row>
    <row r="217" spans="1:15" ht="19.899999999999999" customHeight="1" x14ac:dyDescent="0.2">
      <c r="A217" s="20">
        <f t="shared" si="18"/>
        <v>208</v>
      </c>
      <c r="C217" s="6" t="str">
        <f t="shared" si="21"/>
        <v/>
      </c>
      <c r="D217" s="21"/>
      <c r="E217" s="59">
        <f t="shared" si="22"/>
        <v>42595</v>
      </c>
      <c r="F217" s="48"/>
      <c r="G217" s="40" t="s">
        <v>626</v>
      </c>
      <c r="H217" s="48"/>
      <c r="I217" s="40" t="s">
        <v>627</v>
      </c>
      <c r="J217" s="48"/>
      <c r="K217" s="40" t="s">
        <v>628</v>
      </c>
      <c r="M217" s="22" t="str">
        <f t="shared" si="23"/>
        <v>AGOSTO / 2016</v>
      </c>
      <c r="N217" s="22">
        <f t="shared" si="19"/>
        <v>0</v>
      </c>
      <c r="O217" s="22">
        <f t="shared" ca="1" si="20"/>
        <v>0</v>
      </c>
    </row>
    <row r="218" spans="1:15" ht="19.899999999999999" customHeight="1" x14ac:dyDescent="0.2">
      <c r="A218" s="20">
        <f t="shared" si="18"/>
        <v>209</v>
      </c>
      <c r="C218" s="6" t="str">
        <f t="shared" si="21"/>
        <v/>
      </c>
      <c r="D218" s="21"/>
      <c r="E218" s="59">
        <f t="shared" si="22"/>
        <v>42596</v>
      </c>
      <c r="F218" s="48"/>
      <c r="G218" s="39" t="s">
        <v>629</v>
      </c>
      <c r="H218" s="48"/>
      <c r="I218" s="39" t="s">
        <v>630</v>
      </c>
      <c r="J218" s="48"/>
      <c r="K218" s="39" t="s">
        <v>631</v>
      </c>
      <c r="M218" s="22" t="str">
        <f t="shared" si="23"/>
        <v>AGOSTO / 2016</v>
      </c>
      <c r="N218" s="22">
        <f t="shared" si="19"/>
        <v>0</v>
      </c>
      <c r="O218" s="22">
        <f t="shared" ca="1" si="20"/>
        <v>0</v>
      </c>
    </row>
    <row r="219" spans="1:15" ht="19.899999999999999" customHeight="1" x14ac:dyDescent="0.2">
      <c r="A219" s="20">
        <f t="shared" si="18"/>
        <v>210</v>
      </c>
      <c r="C219" s="6" t="str">
        <f t="shared" si="21"/>
        <v/>
      </c>
      <c r="D219" s="21"/>
      <c r="E219" s="59">
        <f t="shared" si="22"/>
        <v>42597</v>
      </c>
      <c r="F219" s="48"/>
      <c r="G219" s="40" t="s">
        <v>632</v>
      </c>
      <c r="H219" s="48"/>
      <c r="I219" s="40" t="s">
        <v>633</v>
      </c>
      <c r="J219" s="48"/>
      <c r="K219" s="40" t="s">
        <v>634</v>
      </c>
      <c r="M219" s="22" t="str">
        <f t="shared" si="23"/>
        <v>AGOSTO / 2016</v>
      </c>
      <c r="N219" s="22">
        <f t="shared" si="19"/>
        <v>0</v>
      </c>
      <c r="O219" s="22">
        <f t="shared" ca="1" si="20"/>
        <v>0</v>
      </c>
    </row>
    <row r="220" spans="1:15" ht="19.899999999999999" customHeight="1" x14ac:dyDescent="0.2">
      <c r="A220" s="20">
        <f t="shared" si="18"/>
        <v>211</v>
      </c>
      <c r="C220" s="6" t="str">
        <f t="shared" si="21"/>
        <v/>
      </c>
      <c r="D220" s="21"/>
      <c r="E220" s="59">
        <f t="shared" si="22"/>
        <v>42598</v>
      </c>
      <c r="F220" s="48"/>
      <c r="G220" s="39" t="s">
        <v>635</v>
      </c>
      <c r="H220" s="48"/>
      <c r="I220" s="39" t="s">
        <v>636</v>
      </c>
      <c r="J220" s="48"/>
      <c r="K220" s="39" t="s">
        <v>637</v>
      </c>
      <c r="M220" s="22" t="str">
        <f t="shared" si="23"/>
        <v>AGOSTO / 2016</v>
      </c>
      <c r="N220" s="22">
        <f t="shared" si="19"/>
        <v>0</v>
      </c>
      <c r="O220" s="22">
        <f t="shared" ca="1" si="20"/>
        <v>0</v>
      </c>
    </row>
    <row r="221" spans="1:15" ht="19.899999999999999" customHeight="1" x14ac:dyDescent="0.2">
      <c r="A221" s="20">
        <f t="shared" si="18"/>
        <v>212</v>
      </c>
      <c r="C221" s="6" t="str">
        <f t="shared" si="21"/>
        <v/>
      </c>
      <c r="D221" s="21"/>
      <c r="E221" s="59">
        <f t="shared" si="22"/>
        <v>42599</v>
      </c>
      <c r="F221" s="48"/>
      <c r="G221" s="40" t="s">
        <v>638</v>
      </c>
      <c r="H221" s="48"/>
      <c r="I221" s="40" t="s">
        <v>639</v>
      </c>
      <c r="J221" s="48"/>
      <c r="K221" s="40" t="s">
        <v>640</v>
      </c>
      <c r="M221" s="22" t="str">
        <f t="shared" si="23"/>
        <v>AGOSTO / 2016</v>
      </c>
      <c r="N221" s="22">
        <f t="shared" si="19"/>
        <v>0</v>
      </c>
      <c r="O221" s="22">
        <f t="shared" ca="1" si="20"/>
        <v>0</v>
      </c>
    </row>
    <row r="222" spans="1:15" ht="19.899999999999999" customHeight="1" x14ac:dyDescent="0.2">
      <c r="A222" s="20">
        <f t="shared" si="18"/>
        <v>213</v>
      </c>
      <c r="C222" s="6" t="str">
        <f t="shared" si="21"/>
        <v/>
      </c>
      <c r="D222" s="21"/>
      <c r="E222" s="59">
        <f t="shared" si="22"/>
        <v>42600</v>
      </c>
      <c r="F222" s="48"/>
      <c r="G222" s="39" t="s">
        <v>641</v>
      </c>
      <c r="H222" s="48"/>
      <c r="I222" s="39" t="s">
        <v>642</v>
      </c>
      <c r="J222" s="48"/>
      <c r="K222" s="39" t="s">
        <v>643</v>
      </c>
      <c r="M222" s="22" t="str">
        <f t="shared" si="23"/>
        <v>AGOSTO / 2016</v>
      </c>
      <c r="N222" s="22">
        <f t="shared" si="19"/>
        <v>0</v>
      </c>
      <c r="O222" s="22">
        <f t="shared" ca="1" si="20"/>
        <v>0</v>
      </c>
    </row>
    <row r="223" spans="1:15" ht="19.899999999999999" customHeight="1" x14ac:dyDescent="0.2">
      <c r="A223" s="20">
        <f t="shared" si="18"/>
        <v>214</v>
      </c>
      <c r="C223" s="6" t="str">
        <f t="shared" si="21"/>
        <v/>
      </c>
      <c r="D223" s="21"/>
      <c r="E223" s="59">
        <f t="shared" si="22"/>
        <v>42601</v>
      </c>
      <c r="F223" s="48"/>
      <c r="G223" s="40" t="s">
        <v>644</v>
      </c>
      <c r="H223" s="48"/>
      <c r="I223" s="40" t="s">
        <v>645</v>
      </c>
      <c r="J223" s="48"/>
      <c r="K223" s="40" t="s">
        <v>646</v>
      </c>
      <c r="M223" s="22" t="str">
        <f t="shared" si="23"/>
        <v>AGOSTO / 2016</v>
      </c>
      <c r="N223" s="22">
        <f t="shared" si="19"/>
        <v>0</v>
      </c>
      <c r="O223" s="22">
        <f t="shared" ca="1" si="20"/>
        <v>0</v>
      </c>
    </row>
    <row r="224" spans="1:15" ht="19.899999999999999" customHeight="1" x14ac:dyDescent="0.2">
      <c r="A224" s="20">
        <f t="shared" si="18"/>
        <v>215</v>
      </c>
      <c r="C224" s="6" t="str">
        <f t="shared" si="21"/>
        <v/>
      </c>
      <c r="D224" s="21"/>
      <c r="E224" s="59">
        <f t="shared" si="22"/>
        <v>42602</v>
      </c>
      <c r="F224" s="48"/>
      <c r="G224" s="39" t="s">
        <v>647</v>
      </c>
      <c r="H224" s="48"/>
      <c r="I224" s="39" t="s">
        <v>648</v>
      </c>
      <c r="J224" s="48"/>
      <c r="K224" s="39" t="s">
        <v>649</v>
      </c>
      <c r="M224" s="22" t="str">
        <f t="shared" si="23"/>
        <v>AGOSTO / 2016</v>
      </c>
      <c r="N224" s="22">
        <f t="shared" si="19"/>
        <v>0</v>
      </c>
      <c r="O224" s="22">
        <f t="shared" ca="1" si="20"/>
        <v>0</v>
      </c>
    </row>
    <row r="225" spans="1:15" ht="19.899999999999999" customHeight="1" x14ac:dyDescent="0.2">
      <c r="A225" s="20">
        <f t="shared" si="18"/>
        <v>216</v>
      </c>
      <c r="C225" s="6" t="str">
        <f t="shared" si="21"/>
        <v/>
      </c>
      <c r="D225" s="21"/>
      <c r="E225" s="59">
        <f t="shared" si="22"/>
        <v>42603</v>
      </c>
      <c r="F225" s="48"/>
      <c r="G225" s="40" t="s">
        <v>650</v>
      </c>
      <c r="H225" s="48"/>
      <c r="I225" s="40" t="s">
        <v>651</v>
      </c>
      <c r="J225" s="48"/>
      <c r="K225" s="40" t="s">
        <v>652</v>
      </c>
      <c r="M225" s="22" t="str">
        <f t="shared" si="23"/>
        <v>AGOSTO / 2016</v>
      </c>
      <c r="N225" s="22">
        <f t="shared" si="19"/>
        <v>0</v>
      </c>
      <c r="O225" s="22">
        <f t="shared" ca="1" si="20"/>
        <v>0</v>
      </c>
    </row>
    <row r="226" spans="1:15" ht="19.899999999999999" customHeight="1" x14ac:dyDescent="0.2">
      <c r="A226" s="20">
        <f t="shared" si="18"/>
        <v>217</v>
      </c>
      <c r="C226" s="6" t="str">
        <f t="shared" si="21"/>
        <v/>
      </c>
      <c r="D226" s="21"/>
      <c r="E226" s="59">
        <f t="shared" si="22"/>
        <v>42604</v>
      </c>
      <c r="F226" s="48"/>
      <c r="G226" s="39" t="s">
        <v>653</v>
      </c>
      <c r="H226" s="48"/>
      <c r="I226" s="39" t="s">
        <v>654</v>
      </c>
      <c r="J226" s="48"/>
      <c r="K226" s="39" t="s">
        <v>655</v>
      </c>
      <c r="M226" s="22" t="str">
        <f t="shared" si="23"/>
        <v>AGOSTO / 2016</v>
      </c>
      <c r="N226" s="22">
        <f t="shared" si="19"/>
        <v>0</v>
      </c>
      <c r="O226" s="22">
        <f t="shared" ca="1" si="20"/>
        <v>0</v>
      </c>
    </row>
    <row r="227" spans="1:15" ht="19.899999999999999" customHeight="1" x14ac:dyDescent="0.2">
      <c r="A227" s="20">
        <f t="shared" si="18"/>
        <v>218</v>
      </c>
      <c r="C227" s="6" t="str">
        <f t="shared" si="21"/>
        <v/>
      </c>
      <c r="D227" s="21"/>
      <c r="E227" s="59">
        <f t="shared" si="22"/>
        <v>42605</v>
      </c>
      <c r="F227" s="48"/>
      <c r="G227" s="40" t="s">
        <v>656</v>
      </c>
      <c r="H227" s="48"/>
      <c r="I227" s="40" t="s">
        <v>657</v>
      </c>
      <c r="J227" s="48"/>
      <c r="K227" s="40" t="s">
        <v>658</v>
      </c>
      <c r="M227" s="22" t="str">
        <f t="shared" si="23"/>
        <v>AGOSTO / 2016</v>
      </c>
      <c r="N227" s="22">
        <f t="shared" si="19"/>
        <v>0</v>
      </c>
      <c r="O227" s="22">
        <f t="shared" ca="1" si="20"/>
        <v>0</v>
      </c>
    </row>
    <row r="228" spans="1:15" ht="19.899999999999999" customHeight="1" x14ac:dyDescent="0.2">
      <c r="A228" s="20">
        <f t="shared" si="18"/>
        <v>219</v>
      </c>
      <c r="C228" s="6" t="str">
        <f t="shared" si="21"/>
        <v/>
      </c>
      <c r="D228" s="21"/>
      <c r="E228" s="59">
        <f t="shared" si="22"/>
        <v>42606</v>
      </c>
      <c r="F228" s="48"/>
      <c r="G228" s="39" t="s">
        <v>659</v>
      </c>
      <c r="H228" s="48"/>
      <c r="I228" s="39" t="s">
        <v>660</v>
      </c>
      <c r="J228" s="48"/>
      <c r="K228" s="39" t="s">
        <v>661</v>
      </c>
      <c r="M228" s="22" t="str">
        <f t="shared" si="23"/>
        <v>AGOSTO / 2016</v>
      </c>
      <c r="N228" s="22">
        <f t="shared" si="19"/>
        <v>0</v>
      </c>
      <c r="O228" s="22">
        <f t="shared" ca="1" si="20"/>
        <v>0</v>
      </c>
    </row>
    <row r="229" spans="1:15" ht="19.899999999999999" customHeight="1" x14ac:dyDescent="0.2">
      <c r="A229" s="20">
        <f t="shared" si="18"/>
        <v>220</v>
      </c>
      <c r="C229" s="6" t="str">
        <f t="shared" si="21"/>
        <v/>
      </c>
      <c r="D229" s="21"/>
      <c r="E229" s="59">
        <f t="shared" si="22"/>
        <v>42607</v>
      </c>
      <c r="F229" s="48"/>
      <c r="G229" s="40" t="s">
        <v>662</v>
      </c>
      <c r="H229" s="48"/>
      <c r="I229" s="40" t="s">
        <v>663</v>
      </c>
      <c r="J229" s="48"/>
      <c r="K229" s="40" t="s">
        <v>664</v>
      </c>
      <c r="M229" s="22" t="str">
        <f t="shared" si="23"/>
        <v>AGOSTO / 2016</v>
      </c>
      <c r="N229" s="22">
        <f t="shared" si="19"/>
        <v>0</v>
      </c>
      <c r="O229" s="22">
        <f t="shared" ca="1" si="20"/>
        <v>0</v>
      </c>
    </row>
    <row r="230" spans="1:15" ht="19.899999999999999" customHeight="1" x14ac:dyDescent="0.2">
      <c r="A230" s="20">
        <f t="shared" si="18"/>
        <v>221</v>
      </c>
      <c r="C230" s="6" t="str">
        <f t="shared" si="21"/>
        <v/>
      </c>
      <c r="D230" s="21"/>
      <c r="E230" s="59">
        <f t="shared" si="22"/>
        <v>42608</v>
      </c>
      <c r="F230" s="48"/>
      <c r="G230" s="39" t="s">
        <v>665</v>
      </c>
      <c r="H230" s="48"/>
      <c r="I230" s="39" t="s">
        <v>666</v>
      </c>
      <c r="J230" s="48"/>
      <c r="K230" s="39" t="s">
        <v>667</v>
      </c>
      <c r="M230" s="22" t="str">
        <f t="shared" si="23"/>
        <v>AGOSTO / 2016</v>
      </c>
      <c r="N230" s="22">
        <f t="shared" si="19"/>
        <v>0</v>
      </c>
      <c r="O230" s="22">
        <f t="shared" ca="1" si="20"/>
        <v>0</v>
      </c>
    </row>
    <row r="231" spans="1:15" ht="19.899999999999999" customHeight="1" x14ac:dyDescent="0.2">
      <c r="A231" s="20">
        <f t="shared" si="18"/>
        <v>222</v>
      </c>
      <c r="C231" s="6" t="str">
        <f t="shared" si="21"/>
        <v/>
      </c>
      <c r="D231" s="21"/>
      <c r="E231" s="59">
        <f t="shared" si="22"/>
        <v>42609</v>
      </c>
      <c r="F231" s="48"/>
      <c r="G231" s="40" t="s">
        <v>668</v>
      </c>
      <c r="H231" s="48"/>
      <c r="I231" s="40" t="s">
        <v>669</v>
      </c>
      <c r="J231" s="48"/>
      <c r="K231" s="40" t="s">
        <v>670</v>
      </c>
      <c r="M231" s="22" t="str">
        <f t="shared" si="23"/>
        <v>AGOSTO / 2016</v>
      </c>
      <c r="N231" s="22">
        <f t="shared" si="19"/>
        <v>0</v>
      </c>
      <c r="O231" s="22">
        <f t="shared" ca="1" si="20"/>
        <v>0</v>
      </c>
    </row>
    <row r="232" spans="1:15" ht="19.899999999999999" customHeight="1" x14ac:dyDescent="0.2">
      <c r="A232" s="20">
        <f t="shared" si="18"/>
        <v>223</v>
      </c>
      <c r="C232" s="6" t="str">
        <f t="shared" si="21"/>
        <v/>
      </c>
      <c r="D232" s="21"/>
      <c r="E232" s="59">
        <f t="shared" si="22"/>
        <v>42610</v>
      </c>
      <c r="F232" s="48"/>
      <c r="G232" s="39" t="s">
        <v>671</v>
      </c>
      <c r="H232" s="48"/>
      <c r="I232" s="39" t="s">
        <v>672</v>
      </c>
      <c r="J232" s="48"/>
      <c r="K232" s="39" t="s">
        <v>673</v>
      </c>
      <c r="M232" s="22" t="str">
        <f t="shared" si="23"/>
        <v>AGOSTO / 2016</v>
      </c>
      <c r="N232" s="22">
        <f t="shared" si="19"/>
        <v>0</v>
      </c>
      <c r="O232" s="22">
        <f t="shared" ca="1" si="20"/>
        <v>0</v>
      </c>
    </row>
    <row r="233" spans="1:15" ht="19.899999999999999" customHeight="1" x14ac:dyDescent="0.2">
      <c r="A233" s="20">
        <f t="shared" si="18"/>
        <v>224</v>
      </c>
      <c r="C233" s="6" t="str">
        <f t="shared" si="21"/>
        <v/>
      </c>
      <c r="D233" s="21"/>
      <c r="E233" s="59">
        <f t="shared" si="22"/>
        <v>42611</v>
      </c>
      <c r="F233" s="48"/>
      <c r="G233" s="40" t="s">
        <v>674</v>
      </c>
      <c r="H233" s="48"/>
      <c r="I233" s="40" t="s">
        <v>675</v>
      </c>
      <c r="J233" s="48"/>
      <c r="K233" s="40" t="s">
        <v>676</v>
      </c>
      <c r="M233" s="22" t="str">
        <f t="shared" si="23"/>
        <v>AGOSTO / 2016</v>
      </c>
      <c r="N233" s="22">
        <f t="shared" si="19"/>
        <v>0</v>
      </c>
      <c r="O233" s="22">
        <f t="shared" ca="1" si="20"/>
        <v>0</v>
      </c>
    </row>
    <row r="234" spans="1:15" ht="19.899999999999999" customHeight="1" x14ac:dyDescent="0.2">
      <c r="A234" s="20">
        <f t="shared" si="18"/>
        <v>225</v>
      </c>
      <c r="C234" s="6" t="str">
        <f t="shared" si="21"/>
        <v/>
      </c>
      <c r="D234" s="21"/>
      <c r="E234" s="59">
        <f t="shared" si="22"/>
        <v>42612</v>
      </c>
      <c r="F234" s="48"/>
      <c r="G234" s="39" t="s">
        <v>677</v>
      </c>
      <c r="H234" s="48"/>
      <c r="I234" s="39" t="s">
        <v>678</v>
      </c>
      <c r="J234" s="48"/>
      <c r="K234" s="39" t="s">
        <v>679</v>
      </c>
      <c r="M234" s="22" t="str">
        <f t="shared" si="23"/>
        <v>AGOSTO / 2016</v>
      </c>
      <c r="N234" s="22">
        <f t="shared" si="19"/>
        <v>0</v>
      </c>
      <c r="O234" s="22">
        <f t="shared" ca="1" si="20"/>
        <v>0</v>
      </c>
    </row>
    <row r="235" spans="1:15" ht="19.899999999999999" customHeight="1" x14ac:dyDescent="0.2">
      <c r="A235" s="20">
        <f t="shared" si="18"/>
        <v>226</v>
      </c>
      <c r="C235" s="6" t="str">
        <f t="shared" si="21"/>
        <v/>
      </c>
      <c r="D235" s="21"/>
      <c r="E235" s="59">
        <f t="shared" si="22"/>
        <v>42613</v>
      </c>
      <c r="F235" s="48"/>
      <c r="G235" s="40" t="s">
        <v>680</v>
      </c>
      <c r="H235" s="48"/>
      <c r="I235" s="40" t="s">
        <v>681</v>
      </c>
      <c r="J235" s="48"/>
      <c r="K235" s="40" t="s">
        <v>682</v>
      </c>
      <c r="M235" s="22" t="str">
        <f t="shared" si="23"/>
        <v>AGOSTO / 2016</v>
      </c>
      <c r="N235" s="22">
        <f t="shared" si="19"/>
        <v>0</v>
      </c>
      <c r="O235" s="22">
        <f t="shared" ca="1" si="20"/>
        <v>0</v>
      </c>
    </row>
    <row r="236" spans="1:15" ht="19.899999999999999" customHeight="1" x14ac:dyDescent="0.2">
      <c r="A236" s="20">
        <f t="shared" si="18"/>
        <v>227</v>
      </c>
      <c r="C236" s="6" t="str">
        <f t="shared" si="21"/>
        <v>SETEMBRO / 2016</v>
      </c>
      <c r="D236" s="21"/>
      <c r="E236" s="59">
        <f t="shared" si="22"/>
        <v>42614</v>
      </c>
      <c r="F236" s="48"/>
      <c r="G236" s="39" t="s">
        <v>683</v>
      </c>
      <c r="H236" s="48"/>
      <c r="I236" s="39" t="s">
        <v>684</v>
      </c>
      <c r="J236" s="48"/>
      <c r="K236" s="39" t="s">
        <v>685</v>
      </c>
      <c r="M236" s="22" t="str">
        <f t="shared" si="23"/>
        <v>SETEMBRO / 2016</v>
      </c>
      <c r="N236" s="22">
        <f t="shared" si="19"/>
        <v>0</v>
      </c>
      <c r="O236" s="22">
        <f t="shared" ca="1" si="20"/>
        <v>0</v>
      </c>
    </row>
    <row r="237" spans="1:15" ht="19.899999999999999" customHeight="1" x14ac:dyDescent="0.2">
      <c r="A237" s="20">
        <f t="shared" si="18"/>
        <v>228</v>
      </c>
      <c r="C237" s="6" t="str">
        <f t="shared" si="21"/>
        <v/>
      </c>
      <c r="D237" s="21"/>
      <c r="E237" s="59">
        <f t="shared" si="22"/>
        <v>42615</v>
      </c>
      <c r="F237" s="48"/>
      <c r="G237" s="40" t="s">
        <v>686</v>
      </c>
      <c r="H237" s="48"/>
      <c r="I237" s="40" t="s">
        <v>687</v>
      </c>
      <c r="J237" s="48"/>
      <c r="K237" s="40" t="s">
        <v>688</v>
      </c>
      <c r="M237" s="22" t="str">
        <f t="shared" si="23"/>
        <v>SETEMBRO / 2016</v>
      </c>
      <c r="N237" s="22">
        <f t="shared" si="19"/>
        <v>0</v>
      </c>
      <c r="O237" s="22">
        <f t="shared" ca="1" si="20"/>
        <v>0</v>
      </c>
    </row>
    <row r="238" spans="1:15" ht="19.899999999999999" customHeight="1" x14ac:dyDescent="0.2">
      <c r="A238" s="20">
        <f t="shared" si="18"/>
        <v>229</v>
      </c>
      <c r="C238" s="6" t="str">
        <f t="shared" si="21"/>
        <v/>
      </c>
      <c r="D238" s="21"/>
      <c r="E238" s="59">
        <f t="shared" si="22"/>
        <v>42616</v>
      </c>
      <c r="F238" s="48"/>
      <c r="G238" s="39" t="s">
        <v>689</v>
      </c>
      <c r="H238" s="48"/>
      <c r="I238" s="39" t="s">
        <v>690</v>
      </c>
      <c r="J238" s="48"/>
      <c r="K238" s="39" t="s">
        <v>691</v>
      </c>
      <c r="M238" s="22" t="str">
        <f t="shared" si="23"/>
        <v>SETEMBRO / 2016</v>
      </c>
      <c r="N238" s="22">
        <f t="shared" si="19"/>
        <v>0</v>
      </c>
      <c r="O238" s="22">
        <f t="shared" ca="1" si="20"/>
        <v>0</v>
      </c>
    </row>
    <row r="239" spans="1:15" ht="19.899999999999999" customHeight="1" x14ac:dyDescent="0.2">
      <c r="A239" s="20">
        <f t="shared" si="18"/>
        <v>230</v>
      </c>
      <c r="C239" s="6" t="str">
        <f t="shared" si="21"/>
        <v/>
      </c>
      <c r="D239" s="21"/>
      <c r="E239" s="59">
        <f t="shared" si="22"/>
        <v>42617</v>
      </c>
      <c r="F239" s="48"/>
      <c r="G239" s="40" t="s">
        <v>692</v>
      </c>
      <c r="H239" s="48"/>
      <c r="I239" s="40" t="s">
        <v>693</v>
      </c>
      <c r="J239" s="48"/>
      <c r="K239" s="40" t="s">
        <v>694</v>
      </c>
      <c r="M239" s="22" t="str">
        <f t="shared" si="23"/>
        <v>SETEMBRO / 2016</v>
      </c>
      <c r="N239" s="22">
        <f t="shared" si="19"/>
        <v>0</v>
      </c>
      <c r="O239" s="22">
        <f t="shared" ca="1" si="20"/>
        <v>0</v>
      </c>
    </row>
    <row r="240" spans="1:15" ht="19.899999999999999" customHeight="1" x14ac:dyDescent="0.2">
      <c r="A240" s="20">
        <f t="shared" si="18"/>
        <v>231</v>
      </c>
      <c r="C240" s="6" t="str">
        <f t="shared" si="21"/>
        <v/>
      </c>
      <c r="D240" s="21"/>
      <c r="E240" s="59">
        <f t="shared" si="22"/>
        <v>42618</v>
      </c>
      <c r="F240" s="48"/>
      <c r="G240" s="39" t="s">
        <v>695</v>
      </c>
      <c r="H240" s="48"/>
      <c r="I240" s="39" t="s">
        <v>696</v>
      </c>
      <c r="J240" s="48"/>
      <c r="K240" s="39" t="s">
        <v>697</v>
      </c>
      <c r="M240" s="22" t="str">
        <f t="shared" si="23"/>
        <v>SETEMBRO / 2016</v>
      </c>
      <c r="N240" s="22">
        <f t="shared" si="19"/>
        <v>0</v>
      </c>
      <c r="O240" s="22">
        <f t="shared" ca="1" si="20"/>
        <v>0</v>
      </c>
    </row>
    <row r="241" spans="1:15" ht="19.899999999999999" customHeight="1" x14ac:dyDescent="0.2">
      <c r="A241" s="20">
        <f t="shared" si="18"/>
        <v>232</v>
      </c>
      <c r="C241" s="6" t="str">
        <f t="shared" si="21"/>
        <v/>
      </c>
      <c r="D241" s="21"/>
      <c r="E241" s="59">
        <f t="shared" si="22"/>
        <v>42619</v>
      </c>
      <c r="F241" s="48"/>
      <c r="G241" s="40" t="s">
        <v>698</v>
      </c>
      <c r="H241" s="48"/>
      <c r="I241" s="40" t="s">
        <v>699</v>
      </c>
      <c r="J241" s="48"/>
      <c r="K241" s="40" t="s">
        <v>700</v>
      </c>
      <c r="M241" s="22" t="str">
        <f t="shared" si="23"/>
        <v>SETEMBRO / 2016</v>
      </c>
      <c r="N241" s="22">
        <f t="shared" si="19"/>
        <v>0</v>
      </c>
      <c r="O241" s="22">
        <f t="shared" ca="1" si="20"/>
        <v>0</v>
      </c>
    </row>
    <row r="242" spans="1:15" ht="19.899999999999999" customHeight="1" x14ac:dyDescent="0.2">
      <c r="A242" s="20">
        <f t="shared" si="18"/>
        <v>233</v>
      </c>
      <c r="C242" s="6" t="str">
        <f t="shared" si="21"/>
        <v/>
      </c>
      <c r="D242" s="21"/>
      <c r="E242" s="59">
        <f t="shared" si="22"/>
        <v>42620</v>
      </c>
      <c r="F242" s="48"/>
      <c r="G242" s="39" t="s">
        <v>701</v>
      </c>
      <c r="H242" s="48"/>
      <c r="I242" s="39" t="s">
        <v>702</v>
      </c>
      <c r="J242" s="48"/>
      <c r="K242" s="39" t="s">
        <v>703</v>
      </c>
      <c r="M242" s="22" t="str">
        <f t="shared" si="23"/>
        <v>SETEMBRO / 2016</v>
      </c>
      <c r="N242" s="22">
        <f t="shared" si="19"/>
        <v>0</v>
      </c>
      <c r="O242" s="22">
        <f t="shared" ca="1" si="20"/>
        <v>0</v>
      </c>
    </row>
    <row r="243" spans="1:15" ht="19.899999999999999" customHeight="1" x14ac:dyDescent="0.2">
      <c r="A243" s="20">
        <f t="shared" si="18"/>
        <v>234</v>
      </c>
      <c r="C243" s="6" t="str">
        <f t="shared" si="21"/>
        <v/>
      </c>
      <c r="D243" s="21"/>
      <c r="E243" s="59">
        <f t="shared" si="22"/>
        <v>42621</v>
      </c>
      <c r="F243" s="48"/>
      <c r="G243" s="40" t="s">
        <v>704</v>
      </c>
      <c r="H243" s="48"/>
      <c r="I243" s="40" t="s">
        <v>705</v>
      </c>
      <c r="J243" s="48"/>
      <c r="K243" s="40" t="s">
        <v>706</v>
      </c>
      <c r="M243" s="22" t="str">
        <f t="shared" si="23"/>
        <v>SETEMBRO / 2016</v>
      </c>
      <c r="N243" s="22">
        <f t="shared" si="19"/>
        <v>0</v>
      </c>
      <c r="O243" s="22">
        <f t="shared" ca="1" si="20"/>
        <v>0</v>
      </c>
    </row>
    <row r="244" spans="1:15" ht="19.899999999999999" customHeight="1" x14ac:dyDescent="0.2">
      <c r="A244" s="20">
        <f t="shared" si="18"/>
        <v>235</v>
      </c>
      <c r="C244" s="6" t="str">
        <f t="shared" si="21"/>
        <v/>
      </c>
      <c r="D244" s="21"/>
      <c r="E244" s="59">
        <f t="shared" si="22"/>
        <v>42622</v>
      </c>
      <c r="F244" s="48"/>
      <c r="G244" s="39" t="s">
        <v>707</v>
      </c>
      <c r="H244" s="48"/>
      <c r="I244" s="39" t="s">
        <v>708</v>
      </c>
      <c r="J244" s="48"/>
      <c r="K244" s="39" t="s">
        <v>709</v>
      </c>
      <c r="M244" s="22" t="str">
        <f t="shared" si="23"/>
        <v>SETEMBRO / 2016</v>
      </c>
      <c r="N244" s="22">
        <f t="shared" si="19"/>
        <v>0</v>
      </c>
      <c r="O244" s="22">
        <f t="shared" ca="1" si="20"/>
        <v>0</v>
      </c>
    </row>
    <row r="245" spans="1:15" ht="19.899999999999999" customHeight="1" x14ac:dyDescent="0.2">
      <c r="A245" s="20">
        <f t="shared" si="18"/>
        <v>236</v>
      </c>
      <c r="C245" s="6" t="str">
        <f t="shared" si="21"/>
        <v/>
      </c>
      <c r="D245" s="21"/>
      <c r="E245" s="59">
        <f t="shared" si="22"/>
        <v>42623</v>
      </c>
      <c r="F245" s="48"/>
      <c r="G245" s="40" t="s">
        <v>710</v>
      </c>
      <c r="H245" s="48"/>
      <c r="I245" s="40" t="s">
        <v>711</v>
      </c>
      <c r="J245" s="48"/>
      <c r="K245" s="40" t="s">
        <v>712</v>
      </c>
      <c r="M245" s="22" t="str">
        <f t="shared" si="23"/>
        <v>SETEMBRO / 2016</v>
      </c>
      <c r="N245" s="22">
        <f t="shared" si="19"/>
        <v>0</v>
      </c>
      <c r="O245" s="22">
        <f t="shared" ca="1" si="20"/>
        <v>0</v>
      </c>
    </row>
    <row r="246" spans="1:15" ht="19.899999999999999" customHeight="1" x14ac:dyDescent="0.2">
      <c r="A246" s="20">
        <f t="shared" si="18"/>
        <v>237</v>
      </c>
      <c r="C246" s="6" t="str">
        <f t="shared" si="21"/>
        <v/>
      </c>
      <c r="D246" s="21"/>
      <c r="E246" s="59">
        <f t="shared" si="22"/>
        <v>42624</v>
      </c>
      <c r="F246" s="48"/>
      <c r="G246" s="39" t="s">
        <v>713</v>
      </c>
      <c r="H246" s="48"/>
      <c r="I246" s="39" t="s">
        <v>714</v>
      </c>
      <c r="J246" s="48"/>
      <c r="K246" s="39" t="s">
        <v>715</v>
      </c>
      <c r="M246" s="22" t="str">
        <f t="shared" si="23"/>
        <v>SETEMBRO / 2016</v>
      </c>
      <c r="N246" s="22">
        <f t="shared" si="19"/>
        <v>0</v>
      </c>
      <c r="O246" s="22">
        <f t="shared" ca="1" si="20"/>
        <v>0</v>
      </c>
    </row>
    <row r="247" spans="1:15" ht="19.899999999999999" customHeight="1" x14ac:dyDescent="0.2">
      <c r="A247" s="20">
        <f t="shared" si="18"/>
        <v>238</v>
      </c>
      <c r="C247" s="6" t="str">
        <f t="shared" si="21"/>
        <v/>
      </c>
      <c r="D247" s="21"/>
      <c r="E247" s="59">
        <f t="shared" si="22"/>
        <v>42625</v>
      </c>
      <c r="F247" s="48"/>
      <c r="G247" s="40" t="s">
        <v>716</v>
      </c>
      <c r="H247" s="48"/>
      <c r="I247" s="40" t="s">
        <v>717</v>
      </c>
      <c r="J247" s="48"/>
      <c r="K247" s="40" t="s">
        <v>718</v>
      </c>
      <c r="M247" s="22" t="str">
        <f t="shared" si="23"/>
        <v>SETEMBRO / 2016</v>
      </c>
      <c r="N247" s="22">
        <f t="shared" si="19"/>
        <v>0</v>
      </c>
      <c r="O247" s="22">
        <f t="shared" ca="1" si="20"/>
        <v>0</v>
      </c>
    </row>
    <row r="248" spans="1:15" ht="19.899999999999999" customHeight="1" x14ac:dyDescent="0.2">
      <c r="A248" s="20">
        <f t="shared" si="18"/>
        <v>239</v>
      </c>
      <c r="C248" s="6" t="str">
        <f t="shared" si="21"/>
        <v/>
      </c>
      <c r="D248" s="21"/>
      <c r="E248" s="59">
        <f t="shared" si="22"/>
        <v>42626</v>
      </c>
      <c r="F248" s="48"/>
      <c r="G248" s="39" t="s">
        <v>719</v>
      </c>
      <c r="H248" s="48"/>
      <c r="I248" s="39" t="s">
        <v>720</v>
      </c>
      <c r="J248" s="48"/>
      <c r="K248" s="39" t="s">
        <v>721</v>
      </c>
      <c r="M248" s="22" t="str">
        <f t="shared" si="23"/>
        <v>SETEMBRO / 2016</v>
      </c>
      <c r="N248" s="22">
        <f t="shared" si="19"/>
        <v>0</v>
      </c>
      <c r="O248" s="22">
        <f t="shared" ca="1" si="20"/>
        <v>0</v>
      </c>
    </row>
    <row r="249" spans="1:15" ht="19.899999999999999" customHeight="1" x14ac:dyDescent="0.2">
      <c r="A249" s="20">
        <f t="shared" si="18"/>
        <v>240</v>
      </c>
      <c r="C249" s="6" t="str">
        <f t="shared" si="21"/>
        <v/>
      </c>
      <c r="D249" s="21"/>
      <c r="E249" s="59">
        <f t="shared" si="22"/>
        <v>42627</v>
      </c>
      <c r="F249" s="48"/>
      <c r="G249" s="63" t="s">
        <v>1109</v>
      </c>
      <c r="H249" s="48"/>
      <c r="I249" s="40" t="s">
        <v>722</v>
      </c>
      <c r="J249" s="48"/>
      <c r="K249" s="40" t="s">
        <v>723</v>
      </c>
      <c r="M249" s="22" t="str">
        <f t="shared" si="23"/>
        <v>SETEMBRO / 2016</v>
      </c>
      <c r="N249" s="22">
        <f t="shared" si="19"/>
        <v>0</v>
      </c>
      <c r="O249" s="22">
        <f t="shared" ca="1" si="20"/>
        <v>0</v>
      </c>
    </row>
    <row r="250" spans="1:15" ht="19.899999999999999" customHeight="1" x14ac:dyDescent="0.2">
      <c r="A250" s="20">
        <f t="shared" si="18"/>
        <v>241</v>
      </c>
      <c r="C250" s="6" t="str">
        <f t="shared" si="21"/>
        <v/>
      </c>
      <c r="D250" s="21"/>
      <c r="E250" s="59">
        <f t="shared" si="22"/>
        <v>42628</v>
      </c>
      <c r="F250" s="48"/>
      <c r="G250" s="39" t="s">
        <v>724</v>
      </c>
      <c r="H250" s="48"/>
      <c r="I250" s="39" t="s">
        <v>725</v>
      </c>
      <c r="J250" s="48"/>
      <c r="K250" s="39" t="s">
        <v>726</v>
      </c>
      <c r="M250" s="22" t="str">
        <f t="shared" si="23"/>
        <v>SETEMBRO / 2016</v>
      </c>
      <c r="N250" s="22">
        <f t="shared" si="19"/>
        <v>0</v>
      </c>
      <c r="O250" s="22">
        <f t="shared" ca="1" si="20"/>
        <v>0</v>
      </c>
    </row>
    <row r="251" spans="1:15" ht="19.899999999999999" customHeight="1" x14ac:dyDescent="0.2">
      <c r="A251" s="20">
        <f t="shared" si="18"/>
        <v>242</v>
      </c>
      <c r="C251" s="6" t="str">
        <f t="shared" si="21"/>
        <v/>
      </c>
      <c r="D251" s="21"/>
      <c r="E251" s="59">
        <f t="shared" si="22"/>
        <v>42629</v>
      </c>
      <c r="F251" s="48"/>
      <c r="G251" s="40" t="s">
        <v>727</v>
      </c>
      <c r="H251" s="48"/>
      <c r="I251" s="40" t="s">
        <v>728</v>
      </c>
      <c r="J251" s="48"/>
      <c r="K251" s="40" t="s">
        <v>729</v>
      </c>
      <c r="M251" s="22" t="str">
        <f t="shared" si="23"/>
        <v>SETEMBRO / 2016</v>
      </c>
      <c r="N251" s="22">
        <f t="shared" si="19"/>
        <v>0</v>
      </c>
      <c r="O251" s="22">
        <f t="shared" ca="1" si="20"/>
        <v>0</v>
      </c>
    </row>
    <row r="252" spans="1:15" ht="19.899999999999999" customHeight="1" x14ac:dyDescent="0.2">
      <c r="A252" s="20">
        <f t="shared" si="18"/>
        <v>243</v>
      </c>
      <c r="C252" s="6" t="str">
        <f t="shared" si="21"/>
        <v/>
      </c>
      <c r="D252" s="21"/>
      <c r="E252" s="59">
        <f t="shared" si="22"/>
        <v>42630</v>
      </c>
      <c r="F252" s="48"/>
      <c r="G252" s="39" t="s">
        <v>730</v>
      </c>
      <c r="H252" s="48"/>
      <c r="I252" s="39" t="s">
        <v>731</v>
      </c>
      <c r="J252" s="48"/>
      <c r="K252" s="39" t="s">
        <v>732</v>
      </c>
      <c r="M252" s="22" t="str">
        <f t="shared" si="23"/>
        <v>SETEMBRO / 2016</v>
      </c>
      <c r="N252" s="22">
        <f t="shared" si="19"/>
        <v>0</v>
      </c>
      <c r="O252" s="22">
        <f t="shared" ca="1" si="20"/>
        <v>0</v>
      </c>
    </row>
    <row r="253" spans="1:15" ht="19.899999999999999" customHeight="1" x14ac:dyDescent="0.2">
      <c r="A253" s="20">
        <f t="shared" si="18"/>
        <v>244</v>
      </c>
      <c r="C253" s="6" t="str">
        <f t="shared" si="21"/>
        <v/>
      </c>
      <c r="D253" s="21"/>
      <c r="E253" s="59">
        <f t="shared" si="22"/>
        <v>42631</v>
      </c>
      <c r="F253" s="48"/>
      <c r="G253" s="40" t="s">
        <v>733</v>
      </c>
      <c r="H253" s="48"/>
      <c r="I253" s="40" t="s">
        <v>734</v>
      </c>
      <c r="J253" s="48"/>
      <c r="K253" s="40" t="s">
        <v>735</v>
      </c>
      <c r="M253" s="22" t="str">
        <f t="shared" si="23"/>
        <v>SETEMBRO / 2016</v>
      </c>
      <c r="N253" s="22">
        <f t="shared" si="19"/>
        <v>0</v>
      </c>
      <c r="O253" s="22">
        <f t="shared" ca="1" si="20"/>
        <v>0</v>
      </c>
    </row>
    <row r="254" spans="1:15" ht="19.899999999999999" customHeight="1" x14ac:dyDescent="0.2">
      <c r="A254" s="20">
        <f t="shared" si="18"/>
        <v>245</v>
      </c>
      <c r="C254" s="6" t="str">
        <f t="shared" si="21"/>
        <v/>
      </c>
      <c r="D254" s="21"/>
      <c r="E254" s="59">
        <f t="shared" si="22"/>
        <v>42632</v>
      </c>
      <c r="F254" s="48"/>
      <c r="G254" s="39" t="s">
        <v>736</v>
      </c>
      <c r="H254" s="48"/>
      <c r="I254" s="39" t="s">
        <v>737</v>
      </c>
      <c r="J254" s="48"/>
      <c r="K254" s="39" t="s">
        <v>738</v>
      </c>
      <c r="M254" s="22" t="str">
        <f t="shared" si="23"/>
        <v>SETEMBRO / 2016</v>
      </c>
      <c r="N254" s="22">
        <f t="shared" si="19"/>
        <v>0</v>
      </c>
      <c r="O254" s="22">
        <f t="shared" ca="1" si="20"/>
        <v>0</v>
      </c>
    </row>
    <row r="255" spans="1:15" ht="19.899999999999999" customHeight="1" x14ac:dyDescent="0.2">
      <c r="A255" s="20">
        <f t="shared" si="18"/>
        <v>246</v>
      </c>
      <c r="C255" s="6" t="str">
        <f t="shared" si="21"/>
        <v/>
      </c>
      <c r="D255" s="21"/>
      <c r="E255" s="59">
        <f t="shared" si="22"/>
        <v>42633</v>
      </c>
      <c r="F255" s="48"/>
      <c r="G255" s="40" t="s">
        <v>739</v>
      </c>
      <c r="H255" s="48"/>
      <c r="I255" s="40" t="s">
        <v>740</v>
      </c>
      <c r="J255" s="48"/>
      <c r="K255" s="40" t="s">
        <v>741</v>
      </c>
      <c r="M255" s="22" t="str">
        <f t="shared" si="23"/>
        <v>SETEMBRO / 2016</v>
      </c>
      <c r="N255" s="22">
        <f t="shared" si="19"/>
        <v>0</v>
      </c>
      <c r="O255" s="22">
        <f t="shared" ca="1" si="20"/>
        <v>0</v>
      </c>
    </row>
    <row r="256" spans="1:15" ht="19.899999999999999" customHeight="1" x14ac:dyDescent="0.2">
      <c r="A256" s="20">
        <f t="shared" si="18"/>
        <v>247</v>
      </c>
      <c r="C256" s="6" t="str">
        <f t="shared" si="21"/>
        <v/>
      </c>
      <c r="D256" s="21"/>
      <c r="E256" s="59">
        <f t="shared" si="22"/>
        <v>42634</v>
      </c>
      <c r="F256" s="48"/>
      <c r="G256" s="39" t="s">
        <v>742</v>
      </c>
      <c r="H256" s="48"/>
      <c r="I256" s="39" t="s">
        <v>743</v>
      </c>
      <c r="J256" s="48"/>
      <c r="K256" s="39" t="s">
        <v>744</v>
      </c>
      <c r="M256" s="22" t="str">
        <f t="shared" si="23"/>
        <v>SETEMBRO / 2016</v>
      </c>
      <c r="N256" s="22">
        <f t="shared" si="19"/>
        <v>0</v>
      </c>
      <c r="O256" s="22">
        <f t="shared" ca="1" si="20"/>
        <v>0</v>
      </c>
    </row>
    <row r="257" spans="1:15" ht="19.899999999999999" customHeight="1" x14ac:dyDescent="0.2">
      <c r="A257" s="20">
        <f t="shared" si="18"/>
        <v>248</v>
      </c>
      <c r="C257" s="6" t="str">
        <f t="shared" si="21"/>
        <v/>
      </c>
      <c r="D257" s="21"/>
      <c r="E257" s="59">
        <f t="shared" si="22"/>
        <v>42635</v>
      </c>
      <c r="F257" s="48"/>
      <c r="G257" s="40" t="s">
        <v>745</v>
      </c>
      <c r="H257" s="48"/>
      <c r="I257" s="40" t="s">
        <v>746</v>
      </c>
      <c r="J257" s="48"/>
      <c r="K257" s="40" t="s">
        <v>747</v>
      </c>
      <c r="M257" s="22" t="str">
        <f t="shared" si="23"/>
        <v>SETEMBRO / 2016</v>
      </c>
      <c r="N257" s="22">
        <f t="shared" si="19"/>
        <v>0</v>
      </c>
      <c r="O257" s="22">
        <f t="shared" ca="1" si="20"/>
        <v>0</v>
      </c>
    </row>
    <row r="258" spans="1:15" ht="19.899999999999999" customHeight="1" x14ac:dyDescent="0.2">
      <c r="A258" s="20">
        <f t="shared" si="18"/>
        <v>249</v>
      </c>
      <c r="C258" s="6" t="str">
        <f t="shared" si="21"/>
        <v/>
      </c>
      <c r="D258" s="21"/>
      <c r="E258" s="59">
        <f t="shared" si="22"/>
        <v>42636</v>
      </c>
      <c r="F258" s="48"/>
      <c r="G258" s="39" t="s">
        <v>748</v>
      </c>
      <c r="H258" s="48"/>
      <c r="I258" s="39" t="s">
        <v>749</v>
      </c>
      <c r="J258" s="48"/>
      <c r="K258" s="39" t="s">
        <v>750</v>
      </c>
      <c r="M258" s="22" t="str">
        <f t="shared" si="23"/>
        <v>SETEMBRO / 2016</v>
      </c>
      <c r="N258" s="22">
        <f t="shared" si="19"/>
        <v>0</v>
      </c>
      <c r="O258" s="22">
        <f t="shared" ca="1" si="20"/>
        <v>0</v>
      </c>
    </row>
    <row r="259" spans="1:15" ht="19.899999999999999" customHeight="1" x14ac:dyDescent="0.2">
      <c r="A259" s="20">
        <f t="shared" si="18"/>
        <v>250</v>
      </c>
      <c r="C259" s="6" t="str">
        <f t="shared" si="21"/>
        <v/>
      </c>
      <c r="D259" s="21"/>
      <c r="E259" s="59">
        <f t="shared" si="22"/>
        <v>42637</v>
      </c>
      <c r="F259" s="48"/>
      <c r="G259" s="40" t="s">
        <v>751</v>
      </c>
      <c r="H259" s="48"/>
      <c r="I259" s="40" t="s">
        <v>752</v>
      </c>
      <c r="J259" s="48"/>
      <c r="K259" s="40" t="s">
        <v>753</v>
      </c>
      <c r="M259" s="22" t="str">
        <f t="shared" si="23"/>
        <v>SETEMBRO / 2016</v>
      </c>
      <c r="N259" s="22">
        <f t="shared" si="19"/>
        <v>0</v>
      </c>
      <c r="O259" s="22">
        <f t="shared" ca="1" si="20"/>
        <v>0</v>
      </c>
    </row>
    <row r="260" spans="1:15" ht="19.899999999999999" customHeight="1" x14ac:dyDescent="0.2">
      <c r="A260" s="20">
        <f t="shared" si="18"/>
        <v>251</v>
      </c>
      <c r="C260" s="6" t="str">
        <f t="shared" si="21"/>
        <v/>
      </c>
      <c r="D260" s="21"/>
      <c r="E260" s="59">
        <f t="shared" si="22"/>
        <v>42638</v>
      </c>
      <c r="F260" s="48"/>
      <c r="G260" s="39" t="s">
        <v>754</v>
      </c>
      <c r="H260" s="48"/>
      <c r="I260" s="39" t="s">
        <v>755</v>
      </c>
      <c r="J260" s="48"/>
      <c r="K260" s="39" t="s">
        <v>756</v>
      </c>
      <c r="M260" s="22" t="str">
        <f t="shared" si="23"/>
        <v>SETEMBRO / 2016</v>
      </c>
      <c r="N260" s="22">
        <f t="shared" si="19"/>
        <v>0</v>
      </c>
      <c r="O260" s="22">
        <f t="shared" ca="1" si="20"/>
        <v>0</v>
      </c>
    </row>
    <row r="261" spans="1:15" ht="19.899999999999999" customHeight="1" x14ac:dyDescent="0.2">
      <c r="A261" s="20">
        <f t="shared" si="18"/>
        <v>252</v>
      </c>
      <c r="C261" s="6" t="str">
        <f t="shared" si="21"/>
        <v/>
      </c>
      <c r="D261" s="21"/>
      <c r="E261" s="59">
        <f t="shared" si="22"/>
        <v>42639</v>
      </c>
      <c r="F261" s="48"/>
      <c r="G261" s="40" t="s">
        <v>757</v>
      </c>
      <c r="H261" s="48"/>
      <c r="I261" s="40" t="s">
        <v>758</v>
      </c>
      <c r="J261" s="48"/>
      <c r="K261" s="40" t="s">
        <v>759</v>
      </c>
      <c r="M261" s="22" t="str">
        <f t="shared" si="23"/>
        <v>SETEMBRO / 2016</v>
      </c>
      <c r="N261" s="22">
        <f t="shared" si="19"/>
        <v>0</v>
      </c>
      <c r="O261" s="22">
        <f t="shared" ca="1" si="20"/>
        <v>0</v>
      </c>
    </row>
    <row r="262" spans="1:15" ht="19.899999999999999" customHeight="1" x14ac:dyDescent="0.2">
      <c r="A262" s="20">
        <f t="shared" si="18"/>
        <v>253</v>
      </c>
      <c r="C262" s="6" t="str">
        <f t="shared" si="21"/>
        <v/>
      </c>
      <c r="D262" s="21"/>
      <c r="E262" s="59">
        <f t="shared" si="22"/>
        <v>42640</v>
      </c>
      <c r="F262" s="48"/>
      <c r="G262" s="39" t="s">
        <v>760</v>
      </c>
      <c r="H262" s="48"/>
      <c r="I262" s="39" t="s">
        <v>761</v>
      </c>
      <c r="J262" s="48"/>
      <c r="K262" s="39" t="s">
        <v>762</v>
      </c>
      <c r="M262" s="22" t="str">
        <f t="shared" si="23"/>
        <v>SETEMBRO / 2016</v>
      </c>
      <c r="N262" s="22">
        <f t="shared" si="19"/>
        <v>0</v>
      </c>
      <c r="O262" s="22">
        <f t="shared" ca="1" si="20"/>
        <v>0</v>
      </c>
    </row>
    <row r="263" spans="1:15" ht="19.899999999999999" customHeight="1" x14ac:dyDescent="0.2">
      <c r="A263" s="20">
        <f t="shared" si="18"/>
        <v>254</v>
      </c>
      <c r="C263" s="6" t="str">
        <f t="shared" si="21"/>
        <v/>
      </c>
      <c r="D263" s="21"/>
      <c r="E263" s="59">
        <f t="shared" si="22"/>
        <v>42641</v>
      </c>
      <c r="F263" s="48"/>
      <c r="G263" s="40" t="s">
        <v>763</v>
      </c>
      <c r="H263" s="48"/>
      <c r="I263" s="40" t="s">
        <v>764</v>
      </c>
      <c r="J263" s="48"/>
      <c r="K263" s="40" t="s">
        <v>765</v>
      </c>
      <c r="M263" s="22" t="str">
        <f t="shared" si="23"/>
        <v>SETEMBRO / 2016</v>
      </c>
      <c r="N263" s="22">
        <f t="shared" si="19"/>
        <v>0</v>
      </c>
      <c r="O263" s="22">
        <f t="shared" ca="1" si="20"/>
        <v>0</v>
      </c>
    </row>
    <row r="264" spans="1:15" ht="19.899999999999999" customHeight="1" x14ac:dyDescent="0.2">
      <c r="A264" s="20">
        <f t="shared" si="18"/>
        <v>255</v>
      </c>
      <c r="C264" s="6" t="str">
        <f t="shared" si="21"/>
        <v/>
      </c>
      <c r="D264" s="21"/>
      <c r="E264" s="59">
        <f t="shared" si="22"/>
        <v>42642</v>
      </c>
      <c r="F264" s="48"/>
      <c r="G264" s="39" t="s">
        <v>766</v>
      </c>
      <c r="H264" s="48"/>
      <c r="I264" s="39" t="s">
        <v>767</v>
      </c>
      <c r="J264" s="48"/>
      <c r="K264" s="39" t="s">
        <v>768</v>
      </c>
      <c r="M264" s="22" t="str">
        <f t="shared" si="23"/>
        <v>SETEMBRO / 2016</v>
      </c>
      <c r="N264" s="22">
        <f t="shared" si="19"/>
        <v>0</v>
      </c>
      <c r="O264" s="22">
        <f t="shared" ca="1" si="20"/>
        <v>0</v>
      </c>
    </row>
    <row r="265" spans="1:15" ht="19.899999999999999" customHeight="1" x14ac:dyDescent="0.2">
      <c r="A265" s="20">
        <f t="shared" si="18"/>
        <v>256</v>
      </c>
      <c r="C265" s="6" t="str">
        <f t="shared" si="21"/>
        <v/>
      </c>
      <c r="D265" s="21"/>
      <c r="E265" s="59">
        <f t="shared" si="22"/>
        <v>42643</v>
      </c>
      <c r="F265" s="48"/>
      <c r="G265" s="40" t="s">
        <v>769</v>
      </c>
      <c r="H265" s="48"/>
      <c r="I265" s="40" t="s">
        <v>770</v>
      </c>
      <c r="J265" s="48"/>
      <c r="K265" s="40" t="s">
        <v>771</v>
      </c>
      <c r="M265" s="22" t="str">
        <f t="shared" si="23"/>
        <v>SETEMBRO / 2016</v>
      </c>
      <c r="N265" s="22">
        <f t="shared" si="19"/>
        <v>0</v>
      </c>
      <c r="O265" s="22">
        <f t="shared" ca="1" si="20"/>
        <v>0</v>
      </c>
    </row>
    <row r="266" spans="1:15" ht="19.899999999999999" customHeight="1" x14ac:dyDescent="0.2">
      <c r="A266" s="20">
        <f t="shared" ref="A266:A329" si="24">A265+1</f>
        <v>257</v>
      </c>
      <c r="C266" s="6" t="str">
        <f t="shared" si="21"/>
        <v>OUTUBRO / 2016</v>
      </c>
      <c r="D266" s="21"/>
      <c r="E266" s="59">
        <f t="shared" si="22"/>
        <v>42644</v>
      </c>
      <c r="F266" s="48"/>
      <c r="G266" s="39" t="s">
        <v>772</v>
      </c>
      <c r="H266" s="48"/>
      <c r="I266" s="39" t="s">
        <v>773</v>
      </c>
      <c r="J266" s="48"/>
      <c r="K266" s="39" t="s">
        <v>774</v>
      </c>
      <c r="M266" s="22" t="str">
        <f t="shared" si="23"/>
        <v>OUTUBRO / 2016</v>
      </c>
      <c r="N266" s="22">
        <f t="shared" ref="N266:N329" si="25">IF(F266&lt;&gt;"",1,0)+IF(H266&lt;&gt;"",1,0)+IF(J266&lt;&gt;"",1,0)</f>
        <v>0</v>
      </c>
      <c r="O266" s="22">
        <f t="shared" ref="O266:O329" ca="1" si="26">IF(AND($E266&lt;=$I$7,F266=""),1,0)+IF(AND($E266&lt;=$I$7,H266=""),1,0)+IF(AND($E266&lt;=$I$7,J266=""),1,0)</f>
        <v>0</v>
      </c>
    </row>
    <row r="267" spans="1:15" ht="19.899999999999999" customHeight="1" x14ac:dyDescent="0.2">
      <c r="A267" s="20">
        <f t="shared" si="24"/>
        <v>258</v>
      </c>
      <c r="C267" s="6" t="str">
        <f t="shared" ref="C267:C330" si="27">IF(MONTH(E267)&lt;&gt;MONTH(E266),UPPER(TEXT(E267,"mmmm / aaaa")),"")</f>
        <v/>
      </c>
      <c r="D267" s="21"/>
      <c r="E267" s="59">
        <f t="shared" ref="E267:E330" si="28">E266+1</f>
        <v>42645</v>
      </c>
      <c r="F267" s="48"/>
      <c r="G267" s="40" t="s">
        <v>775</v>
      </c>
      <c r="H267" s="48"/>
      <c r="I267" s="40" t="s">
        <v>776</v>
      </c>
      <c r="J267" s="48"/>
      <c r="K267" s="40" t="s">
        <v>777</v>
      </c>
      <c r="M267" s="22" t="str">
        <f t="shared" ref="M267:M330" si="29">IF(MONTH(E267)=MONTH(E266),M266,C267)</f>
        <v>OUTUBRO / 2016</v>
      </c>
      <c r="N267" s="22">
        <f t="shared" si="25"/>
        <v>0</v>
      </c>
      <c r="O267" s="22">
        <f t="shared" ca="1" si="26"/>
        <v>0</v>
      </c>
    </row>
    <row r="268" spans="1:15" ht="19.899999999999999" customHeight="1" x14ac:dyDescent="0.2">
      <c r="A268" s="20">
        <f t="shared" si="24"/>
        <v>259</v>
      </c>
      <c r="C268" s="6" t="str">
        <f t="shared" si="27"/>
        <v/>
      </c>
      <c r="D268" s="21"/>
      <c r="E268" s="59">
        <f t="shared" si="28"/>
        <v>42646</v>
      </c>
      <c r="F268" s="48"/>
      <c r="G268" s="39" t="s">
        <v>778</v>
      </c>
      <c r="H268" s="48"/>
      <c r="I268" s="39" t="s">
        <v>779</v>
      </c>
      <c r="J268" s="48"/>
      <c r="K268" s="39" t="s">
        <v>780</v>
      </c>
      <c r="M268" s="22" t="str">
        <f t="shared" si="29"/>
        <v>OUTUBRO / 2016</v>
      </c>
      <c r="N268" s="22">
        <f t="shared" si="25"/>
        <v>0</v>
      </c>
      <c r="O268" s="22">
        <f t="shared" ca="1" si="26"/>
        <v>0</v>
      </c>
    </row>
    <row r="269" spans="1:15" ht="19.899999999999999" customHeight="1" x14ac:dyDescent="0.2">
      <c r="A269" s="20">
        <f t="shared" si="24"/>
        <v>260</v>
      </c>
      <c r="C269" s="6" t="str">
        <f t="shared" si="27"/>
        <v/>
      </c>
      <c r="D269" s="21"/>
      <c r="E269" s="59">
        <f t="shared" si="28"/>
        <v>42647</v>
      </c>
      <c r="F269" s="48"/>
      <c r="G269" s="40" t="s">
        <v>781</v>
      </c>
      <c r="H269" s="48"/>
      <c r="I269" s="40" t="s">
        <v>782</v>
      </c>
      <c r="J269" s="48"/>
      <c r="K269" s="40" t="s">
        <v>783</v>
      </c>
      <c r="M269" s="22" t="str">
        <f t="shared" si="29"/>
        <v>OUTUBRO / 2016</v>
      </c>
      <c r="N269" s="22">
        <f t="shared" si="25"/>
        <v>0</v>
      </c>
      <c r="O269" s="22">
        <f t="shared" ca="1" si="26"/>
        <v>0</v>
      </c>
    </row>
    <row r="270" spans="1:15" ht="19.899999999999999" customHeight="1" x14ac:dyDescent="0.2">
      <c r="A270" s="20">
        <f t="shared" si="24"/>
        <v>261</v>
      </c>
      <c r="C270" s="6" t="str">
        <f t="shared" si="27"/>
        <v/>
      </c>
      <c r="D270" s="21"/>
      <c r="E270" s="59">
        <f t="shared" si="28"/>
        <v>42648</v>
      </c>
      <c r="F270" s="48"/>
      <c r="G270" s="39" t="s">
        <v>784</v>
      </c>
      <c r="H270" s="48"/>
      <c r="I270" s="39" t="s">
        <v>785</v>
      </c>
      <c r="J270" s="48"/>
      <c r="K270" s="39" t="s">
        <v>786</v>
      </c>
      <c r="M270" s="22" t="str">
        <f t="shared" si="29"/>
        <v>OUTUBRO / 2016</v>
      </c>
      <c r="N270" s="22">
        <f t="shared" si="25"/>
        <v>0</v>
      </c>
      <c r="O270" s="22">
        <f t="shared" ca="1" si="26"/>
        <v>0</v>
      </c>
    </row>
    <row r="271" spans="1:15" ht="19.899999999999999" customHeight="1" x14ac:dyDescent="0.2">
      <c r="A271" s="20">
        <f t="shared" si="24"/>
        <v>262</v>
      </c>
      <c r="C271" s="6" t="str">
        <f t="shared" si="27"/>
        <v/>
      </c>
      <c r="D271" s="21"/>
      <c r="E271" s="59">
        <f t="shared" si="28"/>
        <v>42649</v>
      </c>
      <c r="F271" s="48"/>
      <c r="G271" s="40" t="s">
        <v>787</v>
      </c>
      <c r="H271" s="48"/>
      <c r="I271" s="40" t="s">
        <v>788</v>
      </c>
      <c r="J271" s="48"/>
      <c r="K271" s="40" t="s">
        <v>789</v>
      </c>
      <c r="M271" s="22" t="str">
        <f t="shared" si="29"/>
        <v>OUTUBRO / 2016</v>
      </c>
      <c r="N271" s="22">
        <f t="shared" si="25"/>
        <v>0</v>
      </c>
      <c r="O271" s="22">
        <f t="shared" ca="1" si="26"/>
        <v>0</v>
      </c>
    </row>
    <row r="272" spans="1:15" ht="19.899999999999999" customHeight="1" x14ac:dyDescent="0.2">
      <c r="A272" s="20">
        <f t="shared" si="24"/>
        <v>263</v>
      </c>
      <c r="C272" s="6" t="str">
        <f t="shared" si="27"/>
        <v/>
      </c>
      <c r="D272" s="21"/>
      <c r="E272" s="59">
        <f t="shared" si="28"/>
        <v>42650</v>
      </c>
      <c r="F272" s="48"/>
      <c r="G272" s="39" t="s">
        <v>790</v>
      </c>
      <c r="H272" s="48"/>
      <c r="I272" s="39" t="s">
        <v>791</v>
      </c>
      <c r="J272" s="48"/>
      <c r="K272" s="39" t="s">
        <v>792</v>
      </c>
      <c r="M272" s="22" t="str">
        <f t="shared" si="29"/>
        <v>OUTUBRO / 2016</v>
      </c>
      <c r="N272" s="22">
        <f t="shared" si="25"/>
        <v>0</v>
      </c>
      <c r="O272" s="22">
        <f t="shared" ca="1" si="26"/>
        <v>0</v>
      </c>
    </row>
    <row r="273" spans="1:15" ht="19.899999999999999" customHeight="1" x14ac:dyDescent="0.2">
      <c r="A273" s="20">
        <f t="shared" si="24"/>
        <v>264</v>
      </c>
      <c r="C273" s="6" t="str">
        <f t="shared" si="27"/>
        <v/>
      </c>
      <c r="D273" s="21"/>
      <c r="E273" s="59">
        <f t="shared" si="28"/>
        <v>42651</v>
      </c>
      <c r="F273" s="48"/>
      <c r="G273" s="40" t="s">
        <v>793</v>
      </c>
      <c r="H273" s="48"/>
      <c r="I273" s="40" t="s">
        <v>794</v>
      </c>
      <c r="J273" s="48"/>
      <c r="K273" s="40" t="s">
        <v>795</v>
      </c>
      <c r="M273" s="22" t="str">
        <f t="shared" si="29"/>
        <v>OUTUBRO / 2016</v>
      </c>
      <c r="N273" s="22">
        <f t="shared" si="25"/>
        <v>0</v>
      </c>
      <c r="O273" s="22">
        <f t="shared" ca="1" si="26"/>
        <v>0</v>
      </c>
    </row>
    <row r="274" spans="1:15" ht="19.899999999999999" customHeight="1" x14ac:dyDescent="0.2">
      <c r="A274" s="20">
        <f t="shared" si="24"/>
        <v>265</v>
      </c>
      <c r="C274" s="6" t="str">
        <f t="shared" si="27"/>
        <v/>
      </c>
      <c r="D274" s="21"/>
      <c r="E274" s="59">
        <f t="shared" si="28"/>
        <v>42652</v>
      </c>
      <c r="F274" s="48"/>
      <c r="G274" s="39" t="s">
        <v>796</v>
      </c>
      <c r="H274" s="48"/>
      <c r="I274" s="39" t="s">
        <v>797</v>
      </c>
      <c r="J274" s="48"/>
      <c r="K274" s="39" t="s">
        <v>798</v>
      </c>
      <c r="M274" s="22" t="str">
        <f t="shared" si="29"/>
        <v>OUTUBRO / 2016</v>
      </c>
      <c r="N274" s="22">
        <f t="shared" si="25"/>
        <v>0</v>
      </c>
      <c r="O274" s="22">
        <f t="shared" ca="1" si="26"/>
        <v>0</v>
      </c>
    </row>
    <row r="275" spans="1:15" ht="19.899999999999999" customHeight="1" x14ac:dyDescent="0.2">
      <c r="A275" s="20">
        <f t="shared" si="24"/>
        <v>266</v>
      </c>
      <c r="C275" s="6" t="str">
        <f t="shared" si="27"/>
        <v/>
      </c>
      <c r="D275" s="21"/>
      <c r="E275" s="59">
        <f t="shared" si="28"/>
        <v>42653</v>
      </c>
      <c r="F275" s="48"/>
      <c r="G275" s="40" t="s">
        <v>799</v>
      </c>
      <c r="H275" s="48"/>
      <c r="I275" s="40" t="s">
        <v>800</v>
      </c>
      <c r="J275" s="48"/>
      <c r="K275" s="40" t="s">
        <v>801</v>
      </c>
      <c r="M275" s="22" t="str">
        <f t="shared" si="29"/>
        <v>OUTUBRO / 2016</v>
      </c>
      <c r="N275" s="22">
        <f t="shared" si="25"/>
        <v>0</v>
      </c>
      <c r="O275" s="22">
        <f t="shared" ca="1" si="26"/>
        <v>0</v>
      </c>
    </row>
    <row r="276" spans="1:15" ht="19.899999999999999" customHeight="1" x14ac:dyDescent="0.2">
      <c r="A276" s="20">
        <f t="shared" si="24"/>
        <v>267</v>
      </c>
      <c r="C276" s="6" t="str">
        <f t="shared" si="27"/>
        <v/>
      </c>
      <c r="D276" s="21"/>
      <c r="E276" s="59">
        <f t="shared" si="28"/>
        <v>42654</v>
      </c>
      <c r="F276" s="48"/>
      <c r="G276" s="39" t="s">
        <v>802</v>
      </c>
      <c r="H276" s="48"/>
      <c r="I276" s="39" t="s">
        <v>803</v>
      </c>
      <c r="J276" s="48"/>
      <c r="K276" s="39" t="s">
        <v>804</v>
      </c>
      <c r="M276" s="22" t="str">
        <f t="shared" si="29"/>
        <v>OUTUBRO / 2016</v>
      </c>
      <c r="N276" s="22">
        <f t="shared" si="25"/>
        <v>0</v>
      </c>
      <c r="O276" s="22">
        <f t="shared" ca="1" si="26"/>
        <v>0</v>
      </c>
    </row>
    <row r="277" spans="1:15" ht="19.899999999999999" customHeight="1" x14ac:dyDescent="0.2">
      <c r="A277" s="20">
        <f t="shared" si="24"/>
        <v>268</v>
      </c>
      <c r="C277" s="6" t="str">
        <f t="shared" si="27"/>
        <v/>
      </c>
      <c r="D277" s="21"/>
      <c r="E277" s="59">
        <f t="shared" si="28"/>
        <v>42655</v>
      </c>
      <c r="F277" s="48"/>
      <c r="G277" s="40" t="s">
        <v>805</v>
      </c>
      <c r="H277" s="48"/>
      <c r="I277" s="40" t="s">
        <v>806</v>
      </c>
      <c r="J277" s="48"/>
      <c r="K277" s="40" t="s">
        <v>807</v>
      </c>
      <c r="M277" s="22" t="str">
        <f t="shared" si="29"/>
        <v>OUTUBRO / 2016</v>
      </c>
      <c r="N277" s="22">
        <f t="shared" si="25"/>
        <v>0</v>
      </c>
      <c r="O277" s="22">
        <f t="shared" ca="1" si="26"/>
        <v>0</v>
      </c>
    </row>
    <row r="278" spans="1:15" ht="19.899999999999999" customHeight="1" x14ac:dyDescent="0.2">
      <c r="A278" s="20">
        <f t="shared" si="24"/>
        <v>269</v>
      </c>
      <c r="C278" s="6" t="str">
        <f t="shared" si="27"/>
        <v/>
      </c>
      <c r="D278" s="21"/>
      <c r="E278" s="59">
        <f t="shared" si="28"/>
        <v>42656</v>
      </c>
      <c r="F278" s="48"/>
      <c r="G278" s="39" t="s">
        <v>808</v>
      </c>
      <c r="H278" s="48"/>
      <c r="I278" s="39" t="s">
        <v>809</v>
      </c>
      <c r="J278" s="48"/>
      <c r="K278" s="39" t="s">
        <v>810</v>
      </c>
      <c r="M278" s="22" t="str">
        <f t="shared" si="29"/>
        <v>OUTUBRO / 2016</v>
      </c>
      <c r="N278" s="22">
        <f t="shared" si="25"/>
        <v>0</v>
      </c>
      <c r="O278" s="22">
        <f t="shared" ca="1" si="26"/>
        <v>0</v>
      </c>
    </row>
    <row r="279" spans="1:15" ht="19.899999999999999" customHeight="1" x14ac:dyDescent="0.2">
      <c r="A279" s="20">
        <f t="shared" si="24"/>
        <v>270</v>
      </c>
      <c r="C279" s="6" t="str">
        <f t="shared" si="27"/>
        <v/>
      </c>
      <c r="D279" s="21"/>
      <c r="E279" s="59">
        <f t="shared" si="28"/>
        <v>42657</v>
      </c>
      <c r="F279" s="48"/>
      <c r="G279" s="40" t="s">
        <v>811</v>
      </c>
      <c r="H279" s="48"/>
      <c r="I279" s="40" t="s">
        <v>812</v>
      </c>
      <c r="J279" s="48"/>
      <c r="K279" s="40" t="s">
        <v>813</v>
      </c>
      <c r="M279" s="22" t="str">
        <f t="shared" si="29"/>
        <v>OUTUBRO / 2016</v>
      </c>
      <c r="N279" s="22">
        <f t="shared" si="25"/>
        <v>0</v>
      </c>
      <c r="O279" s="22">
        <f t="shared" ca="1" si="26"/>
        <v>0</v>
      </c>
    </row>
    <row r="280" spans="1:15" ht="19.899999999999999" customHeight="1" x14ac:dyDescent="0.2">
      <c r="A280" s="20">
        <f t="shared" si="24"/>
        <v>271</v>
      </c>
      <c r="C280" s="6" t="str">
        <f t="shared" si="27"/>
        <v/>
      </c>
      <c r="D280" s="21"/>
      <c r="E280" s="59">
        <f t="shared" si="28"/>
        <v>42658</v>
      </c>
      <c r="F280" s="48"/>
      <c r="G280" s="39" t="s">
        <v>814</v>
      </c>
      <c r="H280" s="48"/>
      <c r="I280" s="39" t="s">
        <v>815</v>
      </c>
      <c r="J280" s="48"/>
      <c r="K280" s="39" t="s">
        <v>816</v>
      </c>
      <c r="M280" s="22" t="str">
        <f t="shared" si="29"/>
        <v>OUTUBRO / 2016</v>
      </c>
      <c r="N280" s="22">
        <f t="shared" si="25"/>
        <v>0</v>
      </c>
      <c r="O280" s="22">
        <f t="shared" ca="1" si="26"/>
        <v>0</v>
      </c>
    </row>
    <row r="281" spans="1:15" ht="19.899999999999999" customHeight="1" x14ac:dyDescent="0.2">
      <c r="A281" s="20">
        <f t="shared" si="24"/>
        <v>272</v>
      </c>
      <c r="C281" s="6" t="str">
        <f t="shared" si="27"/>
        <v/>
      </c>
      <c r="D281" s="21"/>
      <c r="E281" s="59">
        <f t="shared" si="28"/>
        <v>42659</v>
      </c>
      <c r="F281" s="48"/>
      <c r="G281" s="40" t="s">
        <v>817</v>
      </c>
      <c r="H281" s="48"/>
      <c r="I281" s="40" t="s">
        <v>818</v>
      </c>
      <c r="J281" s="48"/>
      <c r="K281" s="40" t="s">
        <v>819</v>
      </c>
      <c r="M281" s="22" t="str">
        <f t="shared" si="29"/>
        <v>OUTUBRO / 2016</v>
      </c>
      <c r="N281" s="22">
        <f t="shared" si="25"/>
        <v>0</v>
      </c>
      <c r="O281" s="22">
        <f t="shared" ca="1" si="26"/>
        <v>0</v>
      </c>
    </row>
    <row r="282" spans="1:15" ht="19.899999999999999" customHeight="1" x14ac:dyDescent="0.2">
      <c r="A282" s="20">
        <f t="shared" si="24"/>
        <v>273</v>
      </c>
      <c r="C282" s="6" t="str">
        <f t="shared" si="27"/>
        <v/>
      </c>
      <c r="D282" s="21"/>
      <c r="E282" s="59">
        <f t="shared" si="28"/>
        <v>42660</v>
      </c>
      <c r="F282" s="48"/>
      <c r="G282" s="39" t="s">
        <v>820</v>
      </c>
      <c r="H282" s="48"/>
      <c r="I282" s="39" t="s">
        <v>821</v>
      </c>
      <c r="J282" s="48"/>
      <c r="K282" s="39" t="s">
        <v>822</v>
      </c>
      <c r="M282" s="22" t="str">
        <f t="shared" si="29"/>
        <v>OUTUBRO / 2016</v>
      </c>
      <c r="N282" s="22">
        <f t="shared" si="25"/>
        <v>0</v>
      </c>
      <c r="O282" s="22">
        <f t="shared" ca="1" si="26"/>
        <v>0</v>
      </c>
    </row>
    <row r="283" spans="1:15" ht="19.899999999999999" customHeight="1" x14ac:dyDescent="0.2">
      <c r="A283" s="20">
        <f t="shared" si="24"/>
        <v>274</v>
      </c>
      <c r="C283" s="6" t="str">
        <f t="shared" si="27"/>
        <v/>
      </c>
      <c r="D283" s="21"/>
      <c r="E283" s="59">
        <f t="shared" si="28"/>
        <v>42661</v>
      </c>
      <c r="F283" s="48"/>
      <c r="G283" s="40" t="s">
        <v>823</v>
      </c>
      <c r="H283" s="48"/>
      <c r="I283" s="40" t="s">
        <v>824</v>
      </c>
      <c r="J283" s="48"/>
      <c r="K283" s="40" t="s">
        <v>825</v>
      </c>
      <c r="M283" s="22" t="str">
        <f t="shared" si="29"/>
        <v>OUTUBRO / 2016</v>
      </c>
      <c r="N283" s="22">
        <f t="shared" si="25"/>
        <v>0</v>
      </c>
      <c r="O283" s="22">
        <f t="shared" ca="1" si="26"/>
        <v>0</v>
      </c>
    </row>
    <row r="284" spans="1:15" ht="19.899999999999999" customHeight="1" x14ac:dyDescent="0.2">
      <c r="A284" s="20">
        <f t="shared" si="24"/>
        <v>275</v>
      </c>
      <c r="C284" s="6" t="str">
        <f t="shared" si="27"/>
        <v/>
      </c>
      <c r="D284" s="21"/>
      <c r="E284" s="59">
        <f t="shared" si="28"/>
        <v>42662</v>
      </c>
      <c r="F284" s="48"/>
      <c r="G284" s="39" t="s">
        <v>826</v>
      </c>
      <c r="H284" s="48"/>
      <c r="I284" s="39" t="s">
        <v>827</v>
      </c>
      <c r="J284" s="48"/>
      <c r="K284" s="39" t="s">
        <v>828</v>
      </c>
      <c r="M284" s="22" t="str">
        <f t="shared" si="29"/>
        <v>OUTUBRO / 2016</v>
      </c>
      <c r="N284" s="22">
        <f t="shared" si="25"/>
        <v>0</v>
      </c>
      <c r="O284" s="22">
        <f t="shared" ca="1" si="26"/>
        <v>0</v>
      </c>
    </row>
    <row r="285" spans="1:15" ht="19.899999999999999" customHeight="1" x14ac:dyDescent="0.2">
      <c r="A285" s="20">
        <f t="shared" si="24"/>
        <v>276</v>
      </c>
      <c r="C285" s="6" t="str">
        <f t="shared" si="27"/>
        <v/>
      </c>
      <c r="D285" s="21"/>
      <c r="E285" s="59">
        <f t="shared" si="28"/>
        <v>42663</v>
      </c>
      <c r="F285" s="48"/>
      <c r="G285" s="40" t="s">
        <v>829</v>
      </c>
      <c r="H285" s="48"/>
      <c r="I285" s="40" t="s">
        <v>830</v>
      </c>
      <c r="J285" s="48"/>
      <c r="K285" s="40" t="s">
        <v>831</v>
      </c>
      <c r="M285" s="22" t="str">
        <f t="shared" si="29"/>
        <v>OUTUBRO / 2016</v>
      </c>
      <c r="N285" s="22">
        <f t="shared" si="25"/>
        <v>0</v>
      </c>
      <c r="O285" s="22">
        <f t="shared" ca="1" si="26"/>
        <v>0</v>
      </c>
    </row>
    <row r="286" spans="1:15" ht="19.899999999999999" customHeight="1" x14ac:dyDescent="0.2">
      <c r="A286" s="20">
        <f t="shared" si="24"/>
        <v>277</v>
      </c>
      <c r="C286" s="6" t="str">
        <f t="shared" si="27"/>
        <v/>
      </c>
      <c r="D286" s="21"/>
      <c r="E286" s="59">
        <f t="shared" si="28"/>
        <v>42664</v>
      </c>
      <c r="F286" s="48"/>
      <c r="G286" s="39" t="s">
        <v>832</v>
      </c>
      <c r="H286" s="48"/>
      <c r="I286" s="39" t="s">
        <v>833</v>
      </c>
      <c r="J286" s="48"/>
      <c r="K286" s="39" t="s">
        <v>834</v>
      </c>
      <c r="M286" s="22" t="str">
        <f t="shared" si="29"/>
        <v>OUTUBRO / 2016</v>
      </c>
      <c r="N286" s="22">
        <f t="shared" si="25"/>
        <v>0</v>
      </c>
      <c r="O286" s="22">
        <f t="shared" ca="1" si="26"/>
        <v>0</v>
      </c>
    </row>
    <row r="287" spans="1:15" ht="19.899999999999999" customHeight="1" x14ac:dyDescent="0.2">
      <c r="A287" s="20">
        <f t="shared" si="24"/>
        <v>278</v>
      </c>
      <c r="C287" s="6" t="str">
        <f t="shared" si="27"/>
        <v/>
      </c>
      <c r="D287" s="21"/>
      <c r="E287" s="59">
        <f t="shared" si="28"/>
        <v>42665</v>
      </c>
      <c r="F287" s="48"/>
      <c r="G287" s="40" t="s">
        <v>835</v>
      </c>
      <c r="H287" s="48"/>
      <c r="I287" s="40" t="s">
        <v>836</v>
      </c>
      <c r="J287" s="48"/>
      <c r="K287" s="40" t="s">
        <v>837</v>
      </c>
      <c r="M287" s="22" t="str">
        <f t="shared" si="29"/>
        <v>OUTUBRO / 2016</v>
      </c>
      <c r="N287" s="22">
        <f t="shared" si="25"/>
        <v>0</v>
      </c>
      <c r="O287" s="22">
        <f t="shared" ca="1" si="26"/>
        <v>0</v>
      </c>
    </row>
    <row r="288" spans="1:15" ht="19.899999999999999" customHeight="1" x14ac:dyDescent="0.2">
      <c r="A288" s="20">
        <f t="shared" si="24"/>
        <v>279</v>
      </c>
      <c r="C288" s="6" t="str">
        <f t="shared" si="27"/>
        <v/>
      </c>
      <c r="D288" s="21"/>
      <c r="E288" s="59">
        <f t="shared" si="28"/>
        <v>42666</v>
      </c>
      <c r="F288" s="48"/>
      <c r="G288" s="39" t="s">
        <v>838</v>
      </c>
      <c r="H288" s="48"/>
      <c r="I288" s="39" t="s">
        <v>839</v>
      </c>
      <c r="J288" s="48"/>
      <c r="K288" s="39" t="s">
        <v>840</v>
      </c>
      <c r="M288" s="22" t="str">
        <f t="shared" si="29"/>
        <v>OUTUBRO / 2016</v>
      </c>
      <c r="N288" s="22">
        <f t="shared" si="25"/>
        <v>0</v>
      </c>
      <c r="O288" s="22">
        <f t="shared" ca="1" si="26"/>
        <v>0</v>
      </c>
    </row>
    <row r="289" spans="1:15" ht="19.899999999999999" customHeight="1" x14ac:dyDescent="0.2">
      <c r="A289" s="20">
        <f t="shared" si="24"/>
        <v>280</v>
      </c>
      <c r="C289" s="6" t="str">
        <f t="shared" si="27"/>
        <v/>
      </c>
      <c r="D289" s="21"/>
      <c r="E289" s="59">
        <f t="shared" si="28"/>
        <v>42667</v>
      </c>
      <c r="F289" s="48"/>
      <c r="G289" s="40" t="s">
        <v>841</v>
      </c>
      <c r="H289" s="48"/>
      <c r="I289" s="40" t="s">
        <v>842</v>
      </c>
      <c r="J289" s="48"/>
      <c r="K289" s="40" t="s">
        <v>843</v>
      </c>
      <c r="M289" s="22" t="str">
        <f t="shared" si="29"/>
        <v>OUTUBRO / 2016</v>
      </c>
      <c r="N289" s="22">
        <f t="shared" si="25"/>
        <v>0</v>
      </c>
      <c r="O289" s="22">
        <f t="shared" ca="1" si="26"/>
        <v>0</v>
      </c>
    </row>
    <row r="290" spans="1:15" ht="19.899999999999999" customHeight="1" x14ac:dyDescent="0.2">
      <c r="A290" s="20">
        <f t="shared" si="24"/>
        <v>281</v>
      </c>
      <c r="C290" s="6" t="str">
        <f t="shared" si="27"/>
        <v/>
      </c>
      <c r="D290" s="21"/>
      <c r="E290" s="59">
        <f t="shared" si="28"/>
        <v>42668</v>
      </c>
      <c r="F290" s="48"/>
      <c r="G290" s="39" t="s">
        <v>844</v>
      </c>
      <c r="H290" s="48"/>
      <c r="I290" s="39" t="s">
        <v>845</v>
      </c>
      <c r="J290" s="48"/>
      <c r="K290" s="39" t="s">
        <v>846</v>
      </c>
      <c r="M290" s="22" t="str">
        <f t="shared" si="29"/>
        <v>OUTUBRO / 2016</v>
      </c>
      <c r="N290" s="22">
        <f t="shared" si="25"/>
        <v>0</v>
      </c>
      <c r="O290" s="22">
        <f t="shared" ca="1" si="26"/>
        <v>0</v>
      </c>
    </row>
    <row r="291" spans="1:15" ht="19.899999999999999" customHeight="1" x14ac:dyDescent="0.2">
      <c r="A291" s="20">
        <f t="shared" si="24"/>
        <v>282</v>
      </c>
      <c r="C291" s="6" t="str">
        <f t="shared" si="27"/>
        <v/>
      </c>
      <c r="D291" s="21"/>
      <c r="E291" s="59">
        <f t="shared" si="28"/>
        <v>42669</v>
      </c>
      <c r="F291" s="48"/>
      <c r="G291" s="40" t="s">
        <v>847</v>
      </c>
      <c r="H291" s="48"/>
      <c r="I291" s="40" t="s">
        <v>848</v>
      </c>
      <c r="J291" s="48"/>
      <c r="K291" s="40" t="s">
        <v>849</v>
      </c>
      <c r="M291" s="22" t="str">
        <f t="shared" si="29"/>
        <v>OUTUBRO / 2016</v>
      </c>
      <c r="N291" s="22">
        <f t="shared" si="25"/>
        <v>0</v>
      </c>
      <c r="O291" s="22">
        <f t="shared" ca="1" si="26"/>
        <v>0</v>
      </c>
    </row>
    <row r="292" spans="1:15" ht="19.899999999999999" customHeight="1" x14ac:dyDescent="0.2">
      <c r="A292" s="20">
        <f t="shared" si="24"/>
        <v>283</v>
      </c>
      <c r="C292" s="6" t="str">
        <f t="shared" si="27"/>
        <v/>
      </c>
      <c r="D292" s="21"/>
      <c r="E292" s="59">
        <f t="shared" si="28"/>
        <v>42670</v>
      </c>
      <c r="F292" s="48"/>
      <c r="G292" s="39" t="s">
        <v>850</v>
      </c>
      <c r="H292" s="48"/>
      <c r="I292" s="39" t="s">
        <v>851</v>
      </c>
      <c r="J292" s="48"/>
      <c r="K292" s="39" t="s">
        <v>852</v>
      </c>
      <c r="M292" s="22" t="str">
        <f t="shared" si="29"/>
        <v>OUTUBRO / 2016</v>
      </c>
      <c r="N292" s="22">
        <f t="shared" si="25"/>
        <v>0</v>
      </c>
      <c r="O292" s="22">
        <f t="shared" ca="1" si="26"/>
        <v>0</v>
      </c>
    </row>
    <row r="293" spans="1:15" ht="19.899999999999999" customHeight="1" x14ac:dyDescent="0.2">
      <c r="A293" s="20">
        <f t="shared" si="24"/>
        <v>284</v>
      </c>
      <c r="C293" s="6" t="str">
        <f t="shared" si="27"/>
        <v/>
      </c>
      <c r="D293" s="21"/>
      <c r="E293" s="59">
        <f t="shared" si="28"/>
        <v>42671</v>
      </c>
      <c r="F293" s="48"/>
      <c r="G293" s="40" t="s">
        <v>853</v>
      </c>
      <c r="H293" s="48"/>
      <c r="I293" s="40" t="s">
        <v>854</v>
      </c>
      <c r="J293" s="48"/>
      <c r="K293" s="40" t="s">
        <v>855</v>
      </c>
      <c r="M293" s="22" t="str">
        <f t="shared" si="29"/>
        <v>OUTUBRO / 2016</v>
      </c>
      <c r="N293" s="22">
        <f t="shared" si="25"/>
        <v>0</v>
      </c>
      <c r="O293" s="22">
        <f t="shared" ca="1" si="26"/>
        <v>0</v>
      </c>
    </row>
    <row r="294" spans="1:15" ht="19.899999999999999" customHeight="1" x14ac:dyDescent="0.2">
      <c r="A294" s="20">
        <f t="shared" si="24"/>
        <v>285</v>
      </c>
      <c r="C294" s="6" t="str">
        <f t="shared" si="27"/>
        <v/>
      </c>
      <c r="D294" s="21"/>
      <c r="E294" s="59">
        <f t="shared" si="28"/>
        <v>42672</v>
      </c>
      <c r="F294" s="48"/>
      <c r="G294" s="39" t="s">
        <v>856</v>
      </c>
      <c r="H294" s="48"/>
      <c r="I294" s="39" t="s">
        <v>857</v>
      </c>
      <c r="J294" s="48"/>
      <c r="K294" s="39" t="s">
        <v>858</v>
      </c>
      <c r="M294" s="22" t="str">
        <f t="shared" si="29"/>
        <v>OUTUBRO / 2016</v>
      </c>
      <c r="N294" s="22">
        <f t="shared" si="25"/>
        <v>0</v>
      </c>
      <c r="O294" s="22">
        <f t="shared" ca="1" si="26"/>
        <v>0</v>
      </c>
    </row>
    <row r="295" spans="1:15" ht="19.899999999999999" customHeight="1" x14ac:dyDescent="0.2">
      <c r="A295" s="20">
        <f t="shared" si="24"/>
        <v>286</v>
      </c>
      <c r="C295" s="6" t="str">
        <f t="shared" si="27"/>
        <v/>
      </c>
      <c r="D295" s="21"/>
      <c r="E295" s="59">
        <f t="shared" si="28"/>
        <v>42673</v>
      </c>
      <c r="F295" s="48"/>
      <c r="G295" s="40" t="s">
        <v>859</v>
      </c>
      <c r="H295" s="48"/>
      <c r="I295" s="40" t="s">
        <v>860</v>
      </c>
      <c r="J295" s="48"/>
      <c r="K295" s="40" t="s">
        <v>861</v>
      </c>
      <c r="M295" s="22" t="str">
        <f t="shared" si="29"/>
        <v>OUTUBRO / 2016</v>
      </c>
      <c r="N295" s="22">
        <f t="shared" si="25"/>
        <v>0</v>
      </c>
      <c r="O295" s="22">
        <f t="shared" ca="1" si="26"/>
        <v>0</v>
      </c>
    </row>
    <row r="296" spans="1:15" ht="19.899999999999999" customHeight="1" x14ac:dyDescent="0.2">
      <c r="A296" s="20">
        <f t="shared" si="24"/>
        <v>287</v>
      </c>
      <c r="C296" s="6" t="str">
        <f t="shared" si="27"/>
        <v/>
      </c>
      <c r="D296" s="21"/>
      <c r="E296" s="59">
        <f t="shared" si="28"/>
        <v>42674</v>
      </c>
      <c r="F296" s="48"/>
      <c r="G296" s="39" t="s">
        <v>862</v>
      </c>
      <c r="H296" s="48"/>
      <c r="I296" s="39" t="s">
        <v>863</v>
      </c>
      <c r="J296" s="48"/>
      <c r="K296" s="39" t="s">
        <v>864</v>
      </c>
      <c r="M296" s="22" t="str">
        <f t="shared" si="29"/>
        <v>OUTUBRO / 2016</v>
      </c>
      <c r="N296" s="22">
        <f t="shared" si="25"/>
        <v>0</v>
      </c>
      <c r="O296" s="22">
        <f t="shared" ca="1" si="26"/>
        <v>0</v>
      </c>
    </row>
    <row r="297" spans="1:15" ht="19.899999999999999" customHeight="1" x14ac:dyDescent="0.2">
      <c r="A297" s="20">
        <f t="shared" si="24"/>
        <v>288</v>
      </c>
      <c r="C297" s="6" t="str">
        <f t="shared" si="27"/>
        <v>NOVEMBRO / 2016</v>
      </c>
      <c r="D297" s="21"/>
      <c r="E297" s="59">
        <f t="shared" si="28"/>
        <v>42675</v>
      </c>
      <c r="F297" s="48"/>
      <c r="G297" s="40" t="s">
        <v>865</v>
      </c>
      <c r="H297" s="48"/>
      <c r="I297" s="40" t="s">
        <v>866</v>
      </c>
      <c r="J297" s="48"/>
      <c r="K297" s="40" t="s">
        <v>867</v>
      </c>
      <c r="M297" s="22" t="str">
        <f t="shared" si="29"/>
        <v>NOVEMBRO / 2016</v>
      </c>
      <c r="N297" s="22">
        <f t="shared" si="25"/>
        <v>0</v>
      </c>
      <c r="O297" s="22">
        <f t="shared" ca="1" si="26"/>
        <v>0</v>
      </c>
    </row>
    <row r="298" spans="1:15" ht="19.899999999999999" customHeight="1" x14ac:dyDescent="0.2">
      <c r="A298" s="20">
        <f t="shared" si="24"/>
        <v>289</v>
      </c>
      <c r="C298" s="6" t="str">
        <f t="shared" si="27"/>
        <v/>
      </c>
      <c r="D298" s="21"/>
      <c r="E298" s="59">
        <f t="shared" si="28"/>
        <v>42676</v>
      </c>
      <c r="F298" s="48"/>
      <c r="G298" s="39" t="s">
        <v>868</v>
      </c>
      <c r="H298" s="48"/>
      <c r="I298" s="39" t="s">
        <v>869</v>
      </c>
      <c r="J298" s="48"/>
      <c r="K298" s="39" t="s">
        <v>870</v>
      </c>
      <c r="M298" s="22" t="str">
        <f t="shared" si="29"/>
        <v>NOVEMBRO / 2016</v>
      </c>
      <c r="N298" s="22">
        <f t="shared" si="25"/>
        <v>0</v>
      </c>
      <c r="O298" s="22">
        <f t="shared" ca="1" si="26"/>
        <v>0</v>
      </c>
    </row>
    <row r="299" spans="1:15" ht="19.899999999999999" customHeight="1" x14ac:dyDescent="0.2">
      <c r="A299" s="20">
        <f t="shared" si="24"/>
        <v>290</v>
      </c>
      <c r="C299" s="6" t="str">
        <f t="shared" si="27"/>
        <v/>
      </c>
      <c r="D299" s="21"/>
      <c r="E299" s="59">
        <f t="shared" si="28"/>
        <v>42677</v>
      </c>
      <c r="F299" s="48"/>
      <c r="G299" s="40" t="s">
        <v>871</v>
      </c>
      <c r="H299" s="48"/>
      <c r="I299" s="40" t="s">
        <v>872</v>
      </c>
      <c r="J299" s="48"/>
      <c r="K299" s="40" t="s">
        <v>873</v>
      </c>
      <c r="M299" s="22" t="str">
        <f t="shared" si="29"/>
        <v>NOVEMBRO / 2016</v>
      </c>
      <c r="N299" s="22">
        <f t="shared" si="25"/>
        <v>0</v>
      </c>
      <c r="O299" s="22">
        <f t="shared" ca="1" si="26"/>
        <v>0</v>
      </c>
    </row>
    <row r="300" spans="1:15" ht="19.899999999999999" customHeight="1" x14ac:dyDescent="0.2">
      <c r="A300" s="20">
        <f t="shared" si="24"/>
        <v>291</v>
      </c>
      <c r="C300" s="6" t="str">
        <f t="shared" si="27"/>
        <v/>
      </c>
      <c r="D300" s="21"/>
      <c r="E300" s="59">
        <f t="shared" si="28"/>
        <v>42678</v>
      </c>
      <c r="F300" s="48"/>
      <c r="G300" s="39" t="s">
        <v>874</v>
      </c>
      <c r="H300" s="48"/>
      <c r="I300" s="39" t="s">
        <v>875</v>
      </c>
      <c r="J300" s="48"/>
      <c r="K300" s="39" t="s">
        <v>876</v>
      </c>
      <c r="M300" s="22" t="str">
        <f t="shared" si="29"/>
        <v>NOVEMBRO / 2016</v>
      </c>
      <c r="N300" s="22">
        <f t="shared" si="25"/>
        <v>0</v>
      </c>
      <c r="O300" s="22">
        <f t="shared" ca="1" si="26"/>
        <v>0</v>
      </c>
    </row>
    <row r="301" spans="1:15" ht="19.899999999999999" customHeight="1" x14ac:dyDescent="0.2">
      <c r="A301" s="20">
        <f t="shared" si="24"/>
        <v>292</v>
      </c>
      <c r="C301" s="6" t="str">
        <f t="shared" si="27"/>
        <v/>
      </c>
      <c r="D301" s="21"/>
      <c r="E301" s="59">
        <f t="shared" si="28"/>
        <v>42679</v>
      </c>
      <c r="F301" s="48"/>
      <c r="G301" s="40" t="s">
        <v>877</v>
      </c>
      <c r="H301" s="48"/>
      <c r="I301" s="40" t="s">
        <v>878</v>
      </c>
      <c r="J301" s="48"/>
      <c r="K301" s="40" t="s">
        <v>879</v>
      </c>
      <c r="M301" s="22" t="str">
        <f t="shared" si="29"/>
        <v>NOVEMBRO / 2016</v>
      </c>
      <c r="N301" s="22">
        <f t="shared" si="25"/>
        <v>0</v>
      </c>
      <c r="O301" s="22">
        <f t="shared" ca="1" si="26"/>
        <v>0</v>
      </c>
    </row>
    <row r="302" spans="1:15" ht="19.899999999999999" customHeight="1" x14ac:dyDescent="0.2">
      <c r="A302" s="20">
        <f t="shared" si="24"/>
        <v>293</v>
      </c>
      <c r="C302" s="6" t="str">
        <f t="shared" si="27"/>
        <v/>
      </c>
      <c r="D302" s="21"/>
      <c r="E302" s="59">
        <f t="shared" si="28"/>
        <v>42680</v>
      </c>
      <c r="F302" s="48"/>
      <c r="G302" s="39" t="s">
        <v>880</v>
      </c>
      <c r="H302" s="48"/>
      <c r="I302" s="39" t="s">
        <v>881</v>
      </c>
      <c r="J302" s="48"/>
      <c r="K302" s="39" t="s">
        <v>882</v>
      </c>
      <c r="M302" s="22" t="str">
        <f t="shared" si="29"/>
        <v>NOVEMBRO / 2016</v>
      </c>
      <c r="N302" s="22">
        <f t="shared" si="25"/>
        <v>0</v>
      </c>
      <c r="O302" s="22">
        <f t="shared" ca="1" si="26"/>
        <v>0</v>
      </c>
    </row>
    <row r="303" spans="1:15" ht="19.899999999999999" customHeight="1" x14ac:dyDescent="0.2">
      <c r="A303" s="20">
        <f t="shared" si="24"/>
        <v>294</v>
      </c>
      <c r="C303" s="6" t="str">
        <f t="shared" si="27"/>
        <v/>
      </c>
      <c r="D303" s="21"/>
      <c r="E303" s="59">
        <f t="shared" si="28"/>
        <v>42681</v>
      </c>
      <c r="F303" s="48"/>
      <c r="G303" s="40" t="s">
        <v>883</v>
      </c>
      <c r="H303" s="48"/>
      <c r="I303" s="40" t="s">
        <v>884</v>
      </c>
      <c r="J303" s="48"/>
      <c r="K303" s="40" t="s">
        <v>885</v>
      </c>
      <c r="M303" s="22" t="str">
        <f t="shared" si="29"/>
        <v>NOVEMBRO / 2016</v>
      </c>
      <c r="N303" s="22">
        <f t="shared" si="25"/>
        <v>0</v>
      </c>
      <c r="O303" s="22">
        <f t="shared" ca="1" si="26"/>
        <v>0</v>
      </c>
    </row>
    <row r="304" spans="1:15" ht="19.899999999999999" customHeight="1" x14ac:dyDescent="0.2">
      <c r="A304" s="20">
        <f t="shared" si="24"/>
        <v>295</v>
      </c>
      <c r="C304" s="6" t="str">
        <f t="shared" si="27"/>
        <v/>
      </c>
      <c r="D304" s="21"/>
      <c r="E304" s="59">
        <f t="shared" si="28"/>
        <v>42682</v>
      </c>
      <c r="F304" s="48"/>
      <c r="G304" s="39" t="s">
        <v>886</v>
      </c>
      <c r="H304" s="48"/>
      <c r="I304" s="39" t="s">
        <v>887</v>
      </c>
      <c r="J304" s="48"/>
      <c r="K304" s="39" t="s">
        <v>888</v>
      </c>
      <c r="M304" s="22" t="str">
        <f t="shared" si="29"/>
        <v>NOVEMBRO / 2016</v>
      </c>
      <c r="N304" s="22">
        <f t="shared" si="25"/>
        <v>0</v>
      </c>
      <c r="O304" s="22">
        <f t="shared" ca="1" si="26"/>
        <v>0</v>
      </c>
    </row>
    <row r="305" spans="1:15" ht="19.899999999999999" customHeight="1" x14ac:dyDescent="0.2">
      <c r="A305" s="20">
        <f t="shared" si="24"/>
        <v>296</v>
      </c>
      <c r="C305" s="6" t="str">
        <f t="shared" si="27"/>
        <v/>
      </c>
      <c r="D305" s="21"/>
      <c r="E305" s="59">
        <f t="shared" si="28"/>
        <v>42683</v>
      </c>
      <c r="F305" s="48"/>
      <c r="G305" s="40" t="s">
        <v>889</v>
      </c>
      <c r="H305" s="48"/>
      <c r="I305" s="40" t="s">
        <v>890</v>
      </c>
      <c r="J305" s="48"/>
      <c r="K305" s="40" t="s">
        <v>891</v>
      </c>
      <c r="M305" s="22" t="str">
        <f t="shared" si="29"/>
        <v>NOVEMBRO / 2016</v>
      </c>
      <c r="N305" s="22">
        <f t="shared" si="25"/>
        <v>0</v>
      </c>
      <c r="O305" s="22">
        <f t="shared" ca="1" si="26"/>
        <v>0</v>
      </c>
    </row>
    <row r="306" spans="1:15" ht="19.899999999999999" customHeight="1" x14ac:dyDescent="0.2">
      <c r="A306" s="20">
        <f t="shared" si="24"/>
        <v>297</v>
      </c>
      <c r="C306" s="6" t="str">
        <f t="shared" si="27"/>
        <v/>
      </c>
      <c r="D306" s="21"/>
      <c r="E306" s="59">
        <f t="shared" si="28"/>
        <v>42684</v>
      </c>
      <c r="F306" s="48"/>
      <c r="G306" s="39" t="s">
        <v>892</v>
      </c>
      <c r="H306" s="48"/>
      <c r="I306" s="39" t="s">
        <v>893</v>
      </c>
      <c r="J306" s="48"/>
      <c r="K306" s="39" t="s">
        <v>894</v>
      </c>
      <c r="M306" s="22" t="str">
        <f t="shared" si="29"/>
        <v>NOVEMBRO / 2016</v>
      </c>
      <c r="N306" s="22">
        <f t="shared" si="25"/>
        <v>0</v>
      </c>
      <c r="O306" s="22">
        <f t="shared" ca="1" si="26"/>
        <v>0</v>
      </c>
    </row>
    <row r="307" spans="1:15" ht="19.899999999999999" customHeight="1" x14ac:dyDescent="0.2">
      <c r="A307" s="20">
        <f t="shared" si="24"/>
        <v>298</v>
      </c>
      <c r="C307" s="6" t="str">
        <f t="shared" si="27"/>
        <v/>
      </c>
      <c r="D307" s="21"/>
      <c r="E307" s="59">
        <f t="shared" si="28"/>
        <v>42685</v>
      </c>
      <c r="F307" s="48"/>
      <c r="G307" s="40" t="s">
        <v>895</v>
      </c>
      <c r="H307" s="48"/>
      <c r="I307" s="40" t="s">
        <v>896</v>
      </c>
      <c r="J307" s="48"/>
      <c r="K307" s="40" t="s">
        <v>897</v>
      </c>
      <c r="M307" s="22" t="str">
        <f t="shared" si="29"/>
        <v>NOVEMBRO / 2016</v>
      </c>
      <c r="N307" s="22">
        <f t="shared" si="25"/>
        <v>0</v>
      </c>
      <c r="O307" s="22">
        <f t="shared" ca="1" si="26"/>
        <v>0</v>
      </c>
    </row>
    <row r="308" spans="1:15" ht="19.899999999999999" customHeight="1" x14ac:dyDescent="0.2">
      <c r="A308" s="20">
        <f t="shared" si="24"/>
        <v>299</v>
      </c>
      <c r="C308" s="6" t="str">
        <f t="shared" si="27"/>
        <v/>
      </c>
      <c r="D308" s="21"/>
      <c r="E308" s="59">
        <f t="shared" si="28"/>
        <v>42686</v>
      </c>
      <c r="F308" s="48"/>
      <c r="G308" s="39" t="s">
        <v>898</v>
      </c>
      <c r="H308" s="48"/>
      <c r="I308" s="39" t="s">
        <v>899</v>
      </c>
      <c r="J308" s="48"/>
      <c r="K308" s="39" t="s">
        <v>900</v>
      </c>
      <c r="M308" s="22" t="str">
        <f t="shared" si="29"/>
        <v>NOVEMBRO / 2016</v>
      </c>
      <c r="N308" s="22">
        <f t="shared" si="25"/>
        <v>0</v>
      </c>
      <c r="O308" s="22">
        <f t="shared" ca="1" si="26"/>
        <v>0</v>
      </c>
    </row>
    <row r="309" spans="1:15" ht="19.899999999999999" customHeight="1" x14ac:dyDescent="0.2">
      <c r="A309" s="20">
        <f t="shared" si="24"/>
        <v>300</v>
      </c>
      <c r="C309" s="6" t="str">
        <f t="shared" si="27"/>
        <v/>
      </c>
      <c r="D309" s="21"/>
      <c r="E309" s="59">
        <f t="shared" si="28"/>
        <v>42687</v>
      </c>
      <c r="F309" s="48"/>
      <c r="G309" s="40" t="s">
        <v>901</v>
      </c>
      <c r="H309" s="48"/>
      <c r="I309" s="40" t="s">
        <v>902</v>
      </c>
      <c r="J309" s="48"/>
      <c r="K309" s="40" t="s">
        <v>903</v>
      </c>
      <c r="M309" s="22" t="str">
        <f t="shared" si="29"/>
        <v>NOVEMBRO / 2016</v>
      </c>
      <c r="N309" s="22">
        <f t="shared" si="25"/>
        <v>0</v>
      </c>
      <c r="O309" s="22">
        <f t="shared" ca="1" si="26"/>
        <v>0</v>
      </c>
    </row>
    <row r="310" spans="1:15" ht="19.899999999999999" customHeight="1" x14ac:dyDescent="0.2">
      <c r="A310" s="20">
        <f t="shared" si="24"/>
        <v>301</v>
      </c>
      <c r="C310" s="6" t="str">
        <f t="shared" si="27"/>
        <v/>
      </c>
      <c r="D310" s="21"/>
      <c r="E310" s="59">
        <f t="shared" si="28"/>
        <v>42688</v>
      </c>
      <c r="F310" s="48"/>
      <c r="G310" s="39" t="s">
        <v>904</v>
      </c>
      <c r="H310" s="48"/>
      <c r="I310" s="39" t="s">
        <v>905</v>
      </c>
      <c r="J310" s="48"/>
      <c r="K310" s="39" t="s">
        <v>906</v>
      </c>
      <c r="M310" s="22" t="str">
        <f t="shared" si="29"/>
        <v>NOVEMBRO / 2016</v>
      </c>
      <c r="N310" s="22">
        <f t="shared" si="25"/>
        <v>0</v>
      </c>
      <c r="O310" s="22">
        <f t="shared" ca="1" si="26"/>
        <v>0</v>
      </c>
    </row>
    <row r="311" spans="1:15" ht="19.899999999999999" customHeight="1" x14ac:dyDescent="0.2">
      <c r="A311" s="20">
        <f t="shared" si="24"/>
        <v>302</v>
      </c>
      <c r="C311" s="6" t="str">
        <f t="shared" si="27"/>
        <v/>
      </c>
      <c r="D311" s="21"/>
      <c r="E311" s="59">
        <f t="shared" si="28"/>
        <v>42689</v>
      </c>
      <c r="F311" s="48"/>
      <c r="G311" s="40" t="s">
        <v>907</v>
      </c>
      <c r="H311" s="48"/>
      <c r="I311" s="40" t="s">
        <v>908</v>
      </c>
      <c r="J311" s="48"/>
      <c r="K311" s="40" t="s">
        <v>909</v>
      </c>
      <c r="M311" s="22" t="str">
        <f t="shared" si="29"/>
        <v>NOVEMBRO / 2016</v>
      </c>
      <c r="N311" s="22">
        <f t="shared" si="25"/>
        <v>0</v>
      </c>
      <c r="O311" s="22">
        <f t="shared" ca="1" si="26"/>
        <v>0</v>
      </c>
    </row>
    <row r="312" spans="1:15" ht="19.899999999999999" customHeight="1" x14ac:dyDescent="0.2">
      <c r="A312" s="20">
        <f t="shared" si="24"/>
        <v>303</v>
      </c>
      <c r="C312" s="6" t="str">
        <f t="shared" si="27"/>
        <v/>
      </c>
      <c r="D312" s="21"/>
      <c r="E312" s="59">
        <f t="shared" si="28"/>
        <v>42690</v>
      </c>
      <c r="F312" s="48"/>
      <c r="G312" s="39" t="s">
        <v>910</v>
      </c>
      <c r="H312" s="48"/>
      <c r="I312" s="39" t="s">
        <v>911</v>
      </c>
      <c r="J312" s="48"/>
      <c r="K312" s="39" t="s">
        <v>912</v>
      </c>
      <c r="M312" s="22" t="str">
        <f t="shared" si="29"/>
        <v>NOVEMBRO / 2016</v>
      </c>
      <c r="N312" s="22">
        <f t="shared" si="25"/>
        <v>0</v>
      </c>
      <c r="O312" s="22">
        <f t="shared" ca="1" si="26"/>
        <v>0</v>
      </c>
    </row>
    <row r="313" spans="1:15" ht="19.899999999999999" customHeight="1" x14ac:dyDescent="0.2">
      <c r="A313" s="20">
        <f t="shared" si="24"/>
        <v>304</v>
      </c>
      <c r="C313" s="6" t="str">
        <f t="shared" si="27"/>
        <v/>
      </c>
      <c r="D313" s="21"/>
      <c r="E313" s="59">
        <f t="shared" si="28"/>
        <v>42691</v>
      </c>
      <c r="F313" s="48"/>
      <c r="G313" s="40" t="s">
        <v>913</v>
      </c>
      <c r="H313" s="48"/>
      <c r="I313" s="40" t="s">
        <v>914</v>
      </c>
      <c r="J313" s="48"/>
      <c r="K313" s="40" t="s">
        <v>915</v>
      </c>
      <c r="M313" s="22" t="str">
        <f t="shared" si="29"/>
        <v>NOVEMBRO / 2016</v>
      </c>
      <c r="N313" s="22">
        <f t="shared" si="25"/>
        <v>0</v>
      </c>
      <c r="O313" s="22">
        <f t="shared" ca="1" si="26"/>
        <v>0</v>
      </c>
    </row>
    <row r="314" spans="1:15" ht="19.899999999999999" customHeight="1" x14ac:dyDescent="0.2">
      <c r="A314" s="20">
        <f t="shared" si="24"/>
        <v>305</v>
      </c>
      <c r="C314" s="6" t="str">
        <f t="shared" si="27"/>
        <v/>
      </c>
      <c r="D314" s="21"/>
      <c r="E314" s="59">
        <f t="shared" si="28"/>
        <v>42692</v>
      </c>
      <c r="F314" s="48"/>
      <c r="G314" s="39" t="s">
        <v>916</v>
      </c>
      <c r="H314" s="48"/>
      <c r="I314" s="39" t="s">
        <v>917</v>
      </c>
      <c r="J314" s="48"/>
      <c r="K314" s="39" t="s">
        <v>918</v>
      </c>
      <c r="M314" s="22" t="str">
        <f t="shared" si="29"/>
        <v>NOVEMBRO / 2016</v>
      </c>
      <c r="N314" s="22">
        <f t="shared" si="25"/>
        <v>0</v>
      </c>
      <c r="O314" s="22">
        <f t="shared" ca="1" si="26"/>
        <v>0</v>
      </c>
    </row>
    <row r="315" spans="1:15" ht="19.899999999999999" customHeight="1" x14ac:dyDescent="0.2">
      <c r="A315" s="20">
        <f t="shared" si="24"/>
        <v>306</v>
      </c>
      <c r="C315" s="6" t="str">
        <f t="shared" si="27"/>
        <v/>
      </c>
      <c r="D315" s="21"/>
      <c r="E315" s="59">
        <f t="shared" si="28"/>
        <v>42693</v>
      </c>
      <c r="F315" s="48"/>
      <c r="G315" s="40" t="s">
        <v>919</v>
      </c>
      <c r="H315" s="48"/>
      <c r="I315" s="40" t="s">
        <v>920</v>
      </c>
      <c r="J315" s="48"/>
      <c r="K315" s="40" t="s">
        <v>921</v>
      </c>
      <c r="M315" s="22" t="str">
        <f t="shared" si="29"/>
        <v>NOVEMBRO / 2016</v>
      </c>
      <c r="N315" s="22">
        <f t="shared" si="25"/>
        <v>0</v>
      </c>
      <c r="O315" s="22">
        <f t="shared" ca="1" si="26"/>
        <v>0</v>
      </c>
    </row>
    <row r="316" spans="1:15" ht="19.899999999999999" customHeight="1" x14ac:dyDescent="0.2">
      <c r="A316" s="20">
        <f t="shared" si="24"/>
        <v>307</v>
      </c>
      <c r="C316" s="6" t="str">
        <f t="shared" si="27"/>
        <v/>
      </c>
      <c r="D316" s="21"/>
      <c r="E316" s="59">
        <f t="shared" si="28"/>
        <v>42694</v>
      </c>
      <c r="F316" s="48"/>
      <c r="G316" s="39" t="s">
        <v>922</v>
      </c>
      <c r="H316" s="48"/>
      <c r="I316" s="39" t="s">
        <v>923</v>
      </c>
      <c r="J316" s="48"/>
      <c r="K316" s="39" t="s">
        <v>924</v>
      </c>
      <c r="M316" s="22" t="str">
        <f t="shared" si="29"/>
        <v>NOVEMBRO / 2016</v>
      </c>
      <c r="N316" s="22">
        <f t="shared" si="25"/>
        <v>0</v>
      </c>
      <c r="O316" s="22">
        <f t="shared" ca="1" si="26"/>
        <v>0</v>
      </c>
    </row>
    <row r="317" spans="1:15" ht="19.899999999999999" customHeight="1" x14ac:dyDescent="0.2">
      <c r="A317" s="20">
        <f t="shared" si="24"/>
        <v>308</v>
      </c>
      <c r="C317" s="6" t="str">
        <f t="shared" si="27"/>
        <v/>
      </c>
      <c r="D317" s="21"/>
      <c r="E317" s="59">
        <f t="shared" si="28"/>
        <v>42695</v>
      </c>
      <c r="F317" s="48"/>
      <c r="G317" s="40" t="s">
        <v>925</v>
      </c>
      <c r="H317" s="48"/>
      <c r="I317" s="40" t="s">
        <v>926</v>
      </c>
      <c r="J317" s="48"/>
      <c r="K317" s="40" t="s">
        <v>927</v>
      </c>
      <c r="M317" s="22" t="str">
        <f t="shared" si="29"/>
        <v>NOVEMBRO / 2016</v>
      </c>
      <c r="N317" s="22">
        <f t="shared" si="25"/>
        <v>0</v>
      </c>
      <c r="O317" s="22">
        <f t="shared" ca="1" si="26"/>
        <v>0</v>
      </c>
    </row>
    <row r="318" spans="1:15" ht="19.899999999999999" customHeight="1" x14ac:dyDescent="0.2">
      <c r="A318" s="20">
        <f t="shared" si="24"/>
        <v>309</v>
      </c>
      <c r="C318" s="6" t="str">
        <f t="shared" si="27"/>
        <v/>
      </c>
      <c r="D318" s="21"/>
      <c r="E318" s="59">
        <f t="shared" si="28"/>
        <v>42696</v>
      </c>
      <c r="F318" s="48"/>
      <c r="G318" s="39" t="s">
        <v>928</v>
      </c>
      <c r="H318" s="48"/>
      <c r="I318" s="39" t="s">
        <v>929</v>
      </c>
      <c r="J318" s="48"/>
      <c r="K318" s="39" t="s">
        <v>930</v>
      </c>
      <c r="M318" s="22" t="str">
        <f t="shared" si="29"/>
        <v>NOVEMBRO / 2016</v>
      </c>
      <c r="N318" s="22">
        <f t="shared" si="25"/>
        <v>0</v>
      </c>
      <c r="O318" s="22">
        <f t="shared" ca="1" si="26"/>
        <v>0</v>
      </c>
    </row>
    <row r="319" spans="1:15" ht="19.899999999999999" customHeight="1" x14ac:dyDescent="0.2">
      <c r="A319" s="20">
        <f t="shared" si="24"/>
        <v>310</v>
      </c>
      <c r="C319" s="6" t="str">
        <f t="shared" si="27"/>
        <v/>
      </c>
      <c r="D319" s="21"/>
      <c r="E319" s="59">
        <f t="shared" si="28"/>
        <v>42697</v>
      </c>
      <c r="F319" s="48"/>
      <c r="G319" s="40" t="s">
        <v>931</v>
      </c>
      <c r="H319" s="48"/>
      <c r="I319" s="40" t="s">
        <v>932</v>
      </c>
      <c r="J319" s="48"/>
      <c r="K319" s="40" t="s">
        <v>933</v>
      </c>
      <c r="M319" s="22" t="str">
        <f t="shared" si="29"/>
        <v>NOVEMBRO / 2016</v>
      </c>
      <c r="N319" s="22">
        <f t="shared" si="25"/>
        <v>0</v>
      </c>
      <c r="O319" s="22">
        <f t="shared" ca="1" si="26"/>
        <v>0</v>
      </c>
    </row>
    <row r="320" spans="1:15" ht="19.899999999999999" customHeight="1" x14ac:dyDescent="0.2">
      <c r="A320" s="20">
        <f t="shared" si="24"/>
        <v>311</v>
      </c>
      <c r="C320" s="6" t="str">
        <f t="shared" si="27"/>
        <v/>
      </c>
      <c r="D320" s="21"/>
      <c r="E320" s="59">
        <f t="shared" si="28"/>
        <v>42698</v>
      </c>
      <c r="F320" s="48"/>
      <c r="G320" s="39" t="s">
        <v>934</v>
      </c>
      <c r="H320" s="48"/>
      <c r="I320" s="39" t="s">
        <v>935</v>
      </c>
      <c r="J320" s="48"/>
      <c r="K320" s="39" t="s">
        <v>936</v>
      </c>
      <c r="M320" s="22" t="str">
        <f t="shared" si="29"/>
        <v>NOVEMBRO / 2016</v>
      </c>
      <c r="N320" s="22">
        <f t="shared" si="25"/>
        <v>0</v>
      </c>
      <c r="O320" s="22">
        <f t="shared" ca="1" si="26"/>
        <v>0</v>
      </c>
    </row>
    <row r="321" spans="1:15" ht="19.899999999999999" customHeight="1" x14ac:dyDescent="0.2">
      <c r="A321" s="20">
        <f t="shared" si="24"/>
        <v>312</v>
      </c>
      <c r="C321" s="6" t="str">
        <f t="shared" si="27"/>
        <v/>
      </c>
      <c r="D321" s="21"/>
      <c r="E321" s="59">
        <f t="shared" si="28"/>
        <v>42699</v>
      </c>
      <c r="F321" s="48"/>
      <c r="G321" s="40" t="s">
        <v>937</v>
      </c>
      <c r="H321" s="48"/>
      <c r="I321" s="40" t="s">
        <v>938</v>
      </c>
      <c r="J321" s="48"/>
      <c r="K321" s="40" t="s">
        <v>939</v>
      </c>
      <c r="M321" s="22" t="str">
        <f t="shared" si="29"/>
        <v>NOVEMBRO / 2016</v>
      </c>
      <c r="N321" s="22">
        <f t="shared" si="25"/>
        <v>0</v>
      </c>
      <c r="O321" s="22">
        <f t="shared" ca="1" si="26"/>
        <v>0</v>
      </c>
    </row>
    <row r="322" spans="1:15" ht="19.899999999999999" customHeight="1" x14ac:dyDescent="0.2">
      <c r="A322" s="20">
        <f t="shared" si="24"/>
        <v>313</v>
      </c>
      <c r="C322" s="6" t="str">
        <f t="shared" si="27"/>
        <v/>
      </c>
      <c r="D322" s="21"/>
      <c r="E322" s="59">
        <f t="shared" si="28"/>
        <v>42700</v>
      </c>
      <c r="F322" s="48"/>
      <c r="G322" s="39" t="s">
        <v>940</v>
      </c>
      <c r="H322" s="48"/>
      <c r="I322" s="39" t="s">
        <v>941</v>
      </c>
      <c r="J322" s="48"/>
      <c r="K322" s="39" t="s">
        <v>942</v>
      </c>
      <c r="M322" s="22" t="str">
        <f t="shared" si="29"/>
        <v>NOVEMBRO / 2016</v>
      </c>
      <c r="N322" s="22">
        <f t="shared" si="25"/>
        <v>0</v>
      </c>
      <c r="O322" s="22">
        <f t="shared" ca="1" si="26"/>
        <v>0</v>
      </c>
    </row>
    <row r="323" spans="1:15" ht="19.899999999999999" customHeight="1" x14ac:dyDescent="0.2">
      <c r="A323" s="20">
        <f t="shared" si="24"/>
        <v>314</v>
      </c>
      <c r="C323" s="6" t="str">
        <f t="shared" si="27"/>
        <v/>
      </c>
      <c r="D323" s="21"/>
      <c r="E323" s="59">
        <f t="shared" si="28"/>
        <v>42701</v>
      </c>
      <c r="F323" s="48"/>
      <c r="G323" s="40" t="s">
        <v>943</v>
      </c>
      <c r="H323" s="48"/>
      <c r="I323" s="40" t="s">
        <v>944</v>
      </c>
      <c r="J323" s="48"/>
      <c r="K323" s="40" t="s">
        <v>945</v>
      </c>
      <c r="M323" s="22" t="str">
        <f t="shared" si="29"/>
        <v>NOVEMBRO / 2016</v>
      </c>
      <c r="N323" s="22">
        <f t="shared" si="25"/>
        <v>0</v>
      </c>
      <c r="O323" s="22">
        <f t="shared" ca="1" si="26"/>
        <v>0</v>
      </c>
    </row>
    <row r="324" spans="1:15" ht="19.899999999999999" customHeight="1" x14ac:dyDescent="0.2">
      <c r="A324" s="20">
        <f t="shared" si="24"/>
        <v>315</v>
      </c>
      <c r="C324" s="6" t="str">
        <f t="shared" si="27"/>
        <v/>
      </c>
      <c r="D324" s="21"/>
      <c r="E324" s="59">
        <f t="shared" si="28"/>
        <v>42702</v>
      </c>
      <c r="F324" s="48"/>
      <c r="G324" s="39" t="s">
        <v>946</v>
      </c>
      <c r="H324" s="48"/>
      <c r="I324" s="39" t="s">
        <v>947</v>
      </c>
      <c r="J324" s="48"/>
      <c r="K324" s="39" t="s">
        <v>948</v>
      </c>
      <c r="M324" s="22" t="str">
        <f t="shared" si="29"/>
        <v>NOVEMBRO / 2016</v>
      </c>
      <c r="N324" s="22">
        <f t="shared" si="25"/>
        <v>0</v>
      </c>
      <c r="O324" s="22">
        <f t="shared" ca="1" si="26"/>
        <v>0</v>
      </c>
    </row>
    <row r="325" spans="1:15" ht="19.899999999999999" customHeight="1" x14ac:dyDescent="0.2">
      <c r="A325" s="20">
        <f t="shared" si="24"/>
        <v>316</v>
      </c>
      <c r="C325" s="6" t="str">
        <f t="shared" si="27"/>
        <v/>
      </c>
      <c r="D325" s="21"/>
      <c r="E325" s="59">
        <f t="shared" si="28"/>
        <v>42703</v>
      </c>
      <c r="F325" s="48"/>
      <c r="G325" s="40" t="s">
        <v>949</v>
      </c>
      <c r="H325" s="48"/>
      <c r="I325" s="40" t="s">
        <v>950</v>
      </c>
      <c r="J325" s="48"/>
      <c r="K325" s="40" t="s">
        <v>951</v>
      </c>
      <c r="M325" s="22" t="str">
        <f t="shared" si="29"/>
        <v>NOVEMBRO / 2016</v>
      </c>
      <c r="N325" s="22">
        <f t="shared" si="25"/>
        <v>0</v>
      </c>
      <c r="O325" s="22">
        <f t="shared" ca="1" si="26"/>
        <v>0</v>
      </c>
    </row>
    <row r="326" spans="1:15" ht="19.899999999999999" customHeight="1" x14ac:dyDescent="0.2">
      <c r="A326" s="20">
        <f t="shared" si="24"/>
        <v>317</v>
      </c>
      <c r="C326" s="6" t="str">
        <f t="shared" si="27"/>
        <v/>
      </c>
      <c r="D326" s="21"/>
      <c r="E326" s="59">
        <f t="shared" si="28"/>
        <v>42704</v>
      </c>
      <c r="F326" s="48"/>
      <c r="G326" s="39" t="s">
        <v>952</v>
      </c>
      <c r="H326" s="48"/>
      <c r="I326" s="39" t="s">
        <v>953</v>
      </c>
      <c r="J326" s="48"/>
      <c r="K326" s="39" t="s">
        <v>954</v>
      </c>
      <c r="M326" s="22" t="str">
        <f t="shared" si="29"/>
        <v>NOVEMBRO / 2016</v>
      </c>
      <c r="N326" s="22">
        <f t="shared" si="25"/>
        <v>0</v>
      </c>
      <c r="O326" s="22">
        <f t="shared" ca="1" si="26"/>
        <v>0</v>
      </c>
    </row>
    <row r="327" spans="1:15" ht="19.899999999999999" customHeight="1" x14ac:dyDescent="0.2">
      <c r="A327" s="20">
        <f t="shared" si="24"/>
        <v>318</v>
      </c>
      <c r="C327" s="6" t="str">
        <f t="shared" si="27"/>
        <v>DEZEMBRO / 2016</v>
      </c>
      <c r="D327" s="21"/>
      <c r="E327" s="59">
        <f t="shared" si="28"/>
        <v>42705</v>
      </c>
      <c r="F327" s="48"/>
      <c r="G327" s="40" t="s">
        <v>955</v>
      </c>
      <c r="H327" s="48"/>
      <c r="I327" s="40" t="s">
        <v>956</v>
      </c>
      <c r="J327" s="48"/>
      <c r="K327" s="40" t="s">
        <v>957</v>
      </c>
      <c r="M327" s="22" t="str">
        <f t="shared" si="29"/>
        <v>DEZEMBRO / 2016</v>
      </c>
      <c r="N327" s="22">
        <f t="shared" si="25"/>
        <v>0</v>
      </c>
      <c r="O327" s="22">
        <f t="shared" ca="1" si="26"/>
        <v>0</v>
      </c>
    </row>
    <row r="328" spans="1:15" ht="19.899999999999999" customHeight="1" x14ac:dyDescent="0.2">
      <c r="A328" s="20">
        <f t="shared" si="24"/>
        <v>319</v>
      </c>
      <c r="C328" s="6" t="str">
        <f t="shared" si="27"/>
        <v/>
      </c>
      <c r="D328" s="21"/>
      <c r="E328" s="59">
        <f t="shared" si="28"/>
        <v>42706</v>
      </c>
      <c r="F328" s="48"/>
      <c r="G328" s="39" t="s">
        <v>958</v>
      </c>
      <c r="H328" s="48"/>
      <c r="I328" s="39" t="s">
        <v>959</v>
      </c>
      <c r="J328" s="48"/>
      <c r="K328" s="39" t="s">
        <v>960</v>
      </c>
      <c r="M328" s="22" t="str">
        <f t="shared" si="29"/>
        <v>DEZEMBRO / 2016</v>
      </c>
      <c r="N328" s="22">
        <f t="shared" si="25"/>
        <v>0</v>
      </c>
      <c r="O328" s="22">
        <f t="shared" ca="1" si="26"/>
        <v>0</v>
      </c>
    </row>
    <row r="329" spans="1:15" ht="19.899999999999999" customHeight="1" x14ac:dyDescent="0.2">
      <c r="A329" s="20">
        <f t="shared" si="24"/>
        <v>320</v>
      </c>
      <c r="C329" s="6" t="str">
        <f t="shared" si="27"/>
        <v/>
      </c>
      <c r="D329" s="21"/>
      <c r="E329" s="59">
        <f t="shared" si="28"/>
        <v>42707</v>
      </c>
      <c r="F329" s="48"/>
      <c r="G329" s="40" t="s">
        <v>961</v>
      </c>
      <c r="H329" s="48"/>
      <c r="I329" s="40" t="s">
        <v>962</v>
      </c>
      <c r="J329" s="48"/>
      <c r="K329" s="40" t="s">
        <v>963</v>
      </c>
      <c r="M329" s="22" t="str">
        <f t="shared" si="29"/>
        <v>DEZEMBRO / 2016</v>
      </c>
      <c r="N329" s="22">
        <f t="shared" si="25"/>
        <v>0</v>
      </c>
      <c r="O329" s="22">
        <f t="shared" ca="1" si="26"/>
        <v>0</v>
      </c>
    </row>
    <row r="330" spans="1:15" ht="19.899999999999999" customHeight="1" x14ac:dyDescent="0.2">
      <c r="A330" s="20">
        <f t="shared" ref="A330:A374" si="30">A329+1</f>
        <v>321</v>
      </c>
      <c r="C330" s="6" t="str">
        <f t="shared" si="27"/>
        <v/>
      </c>
      <c r="D330" s="21"/>
      <c r="E330" s="59">
        <f t="shared" si="28"/>
        <v>42708</v>
      </c>
      <c r="F330" s="48"/>
      <c r="G330" s="39" t="s">
        <v>964</v>
      </c>
      <c r="H330" s="48"/>
      <c r="I330" s="39" t="s">
        <v>965</v>
      </c>
      <c r="J330" s="48"/>
      <c r="K330" s="39" t="s">
        <v>966</v>
      </c>
      <c r="M330" s="22" t="str">
        <f t="shared" si="29"/>
        <v>DEZEMBRO / 2016</v>
      </c>
      <c r="N330" s="22">
        <f t="shared" ref="N330:N374" si="31">IF(F330&lt;&gt;"",1,0)+IF(H330&lt;&gt;"",1,0)+IF(J330&lt;&gt;"",1,0)</f>
        <v>0</v>
      </c>
      <c r="O330" s="22">
        <f t="shared" ref="O330:O375" ca="1" si="32">IF(AND($E330&lt;=$I$7,F330=""),1,0)+IF(AND($E330&lt;=$I$7,H330=""),1,0)+IF(AND($E330&lt;=$I$7,J330=""),1,0)</f>
        <v>0</v>
      </c>
    </row>
    <row r="331" spans="1:15" ht="19.899999999999999" customHeight="1" x14ac:dyDescent="0.2">
      <c r="A331" s="20">
        <f t="shared" si="30"/>
        <v>322</v>
      </c>
      <c r="C331" s="6" t="str">
        <f t="shared" ref="C331:C374" si="33">IF(MONTH(E331)&lt;&gt;MONTH(E330),UPPER(TEXT(E331,"mmmm / aaaa")),"")</f>
        <v/>
      </c>
      <c r="D331" s="21"/>
      <c r="E331" s="59">
        <f t="shared" ref="E331:E374" si="34">E330+1</f>
        <v>42709</v>
      </c>
      <c r="F331" s="48"/>
      <c r="G331" s="40" t="s">
        <v>967</v>
      </c>
      <c r="H331" s="48"/>
      <c r="I331" s="40" t="s">
        <v>968</v>
      </c>
      <c r="J331" s="48"/>
      <c r="K331" s="40" t="s">
        <v>969</v>
      </c>
      <c r="M331" s="22" t="str">
        <f t="shared" ref="M331:M374" si="35">IF(MONTH(E331)=MONTH(E330),M330,C331)</f>
        <v>DEZEMBRO / 2016</v>
      </c>
      <c r="N331" s="22">
        <f t="shared" si="31"/>
        <v>0</v>
      </c>
      <c r="O331" s="22">
        <f t="shared" ca="1" si="32"/>
        <v>0</v>
      </c>
    </row>
    <row r="332" spans="1:15" ht="19.899999999999999" customHeight="1" x14ac:dyDescent="0.2">
      <c r="A332" s="20">
        <f t="shared" si="30"/>
        <v>323</v>
      </c>
      <c r="C332" s="6" t="str">
        <f t="shared" si="33"/>
        <v/>
      </c>
      <c r="D332" s="21"/>
      <c r="E332" s="59">
        <f t="shared" si="34"/>
        <v>42710</v>
      </c>
      <c r="F332" s="48"/>
      <c r="G332" s="39" t="s">
        <v>970</v>
      </c>
      <c r="H332" s="48"/>
      <c r="I332" s="39" t="s">
        <v>971</v>
      </c>
      <c r="J332" s="48"/>
      <c r="K332" s="39" t="s">
        <v>972</v>
      </c>
      <c r="M332" s="22" t="str">
        <f t="shared" si="35"/>
        <v>DEZEMBRO / 2016</v>
      </c>
      <c r="N332" s="22">
        <f t="shared" si="31"/>
        <v>0</v>
      </c>
      <c r="O332" s="22">
        <f t="shared" ca="1" si="32"/>
        <v>0</v>
      </c>
    </row>
    <row r="333" spans="1:15" ht="19.899999999999999" customHeight="1" x14ac:dyDescent="0.2">
      <c r="A333" s="20">
        <f t="shared" si="30"/>
        <v>324</v>
      </c>
      <c r="C333" s="6" t="str">
        <f t="shared" si="33"/>
        <v/>
      </c>
      <c r="D333" s="21"/>
      <c r="E333" s="59">
        <f t="shared" si="34"/>
        <v>42711</v>
      </c>
      <c r="F333" s="48"/>
      <c r="G333" s="40" t="s">
        <v>973</v>
      </c>
      <c r="H333" s="48"/>
      <c r="I333" s="40" t="s">
        <v>974</v>
      </c>
      <c r="J333" s="48"/>
      <c r="K333" s="40" t="s">
        <v>975</v>
      </c>
      <c r="M333" s="22" t="str">
        <f t="shared" si="35"/>
        <v>DEZEMBRO / 2016</v>
      </c>
      <c r="N333" s="22">
        <f t="shared" si="31"/>
        <v>0</v>
      </c>
      <c r="O333" s="22">
        <f t="shared" ca="1" si="32"/>
        <v>0</v>
      </c>
    </row>
    <row r="334" spans="1:15" ht="19.899999999999999" customHeight="1" x14ac:dyDescent="0.2">
      <c r="A334" s="20">
        <f t="shared" si="30"/>
        <v>325</v>
      </c>
      <c r="C334" s="6" t="str">
        <f t="shared" si="33"/>
        <v/>
      </c>
      <c r="D334" s="21"/>
      <c r="E334" s="59">
        <f t="shared" si="34"/>
        <v>42712</v>
      </c>
      <c r="F334" s="48"/>
      <c r="G334" s="39" t="s">
        <v>976</v>
      </c>
      <c r="H334" s="48"/>
      <c r="I334" s="39" t="s">
        <v>977</v>
      </c>
      <c r="J334" s="48"/>
      <c r="K334" s="39" t="s">
        <v>978</v>
      </c>
      <c r="M334" s="22" t="str">
        <f t="shared" si="35"/>
        <v>DEZEMBRO / 2016</v>
      </c>
      <c r="N334" s="22">
        <f t="shared" si="31"/>
        <v>0</v>
      </c>
      <c r="O334" s="22">
        <f t="shared" ca="1" si="32"/>
        <v>0</v>
      </c>
    </row>
    <row r="335" spans="1:15" ht="19.899999999999999" customHeight="1" x14ac:dyDescent="0.2">
      <c r="A335" s="20">
        <f t="shared" si="30"/>
        <v>326</v>
      </c>
      <c r="C335" s="6" t="str">
        <f t="shared" si="33"/>
        <v/>
      </c>
      <c r="D335" s="21"/>
      <c r="E335" s="59">
        <f t="shared" si="34"/>
        <v>42713</v>
      </c>
      <c r="F335" s="48"/>
      <c r="G335" s="40" t="s">
        <v>979</v>
      </c>
      <c r="H335" s="48"/>
      <c r="I335" s="40" t="s">
        <v>980</v>
      </c>
      <c r="J335" s="48"/>
      <c r="K335" s="40" t="s">
        <v>981</v>
      </c>
      <c r="M335" s="22" t="str">
        <f t="shared" si="35"/>
        <v>DEZEMBRO / 2016</v>
      </c>
      <c r="N335" s="22">
        <f t="shared" si="31"/>
        <v>0</v>
      </c>
      <c r="O335" s="22">
        <f t="shared" ca="1" si="32"/>
        <v>0</v>
      </c>
    </row>
    <row r="336" spans="1:15" ht="19.899999999999999" customHeight="1" x14ac:dyDescent="0.2">
      <c r="A336" s="20">
        <f t="shared" si="30"/>
        <v>327</v>
      </c>
      <c r="C336" s="6" t="str">
        <f t="shared" si="33"/>
        <v/>
      </c>
      <c r="D336" s="21"/>
      <c r="E336" s="59">
        <f t="shared" si="34"/>
        <v>42714</v>
      </c>
      <c r="F336" s="48"/>
      <c r="G336" s="39" t="s">
        <v>982</v>
      </c>
      <c r="H336" s="48"/>
      <c r="I336" s="39" t="s">
        <v>983</v>
      </c>
      <c r="J336" s="48"/>
      <c r="K336" s="39" t="s">
        <v>984</v>
      </c>
      <c r="M336" s="22" t="str">
        <f t="shared" si="35"/>
        <v>DEZEMBRO / 2016</v>
      </c>
      <c r="N336" s="22">
        <f t="shared" si="31"/>
        <v>0</v>
      </c>
      <c r="O336" s="22">
        <f t="shared" ca="1" si="32"/>
        <v>0</v>
      </c>
    </row>
    <row r="337" spans="1:15" ht="19.899999999999999" customHeight="1" x14ac:dyDescent="0.2">
      <c r="A337" s="20">
        <f t="shared" si="30"/>
        <v>328</v>
      </c>
      <c r="C337" s="6" t="str">
        <f t="shared" si="33"/>
        <v/>
      </c>
      <c r="D337" s="21"/>
      <c r="E337" s="59">
        <f t="shared" si="34"/>
        <v>42715</v>
      </c>
      <c r="F337" s="48"/>
      <c r="G337" s="40" t="s">
        <v>985</v>
      </c>
      <c r="H337" s="48"/>
      <c r="I337" s="40" t="s">
        <v>986</v>
      </c>
      <c r="J337" s="48"/>
      <c r="K337" s="40" t="s">
        <v>987</v>
      </c>
      <c r="M337" s="22" t="str">
        <f t="shared" si="35"/>
        <v>DEZEMBRO / 2016</v>
      </c>
      <c r="N337" s="22">
        <f t="shared" si="31"/>
        <v>0</v>
      </c>
      <c r="O337" s="22">
        <f t="shared" ca="1" si="32"/>
        <v>0</v>
      </c>
    </row>
    <row r="338" spans="1:15" ht="19.899999999999999" customHeight="1" x14ac:dyDescent="0.2">
      <c r="A338" s="20">
        <f t="shared" si="30"/>
        <v>329</v>
      </c>
      <c r="C338" s="6" t="str">
        <f t="shared" si="33"/>
        <v/>
      </c>
      <c r="D338" s="21"/>
      <c r="E338" s="59">
        <f t="shared" si="34"/>
        <v>42716</v>
      </c>
      <c r="F338" s="48"/>
      <c r="G338" s="39" t="s">
        <v>988</v>
      </c>
      <c r="H338" s="48"/>
      <c r="I338" s="39" t="s">
        <v>989</v>
      </c>
      <c r="J338" s="48"/>
      <c r="K338" s="39" t="s">
        <v>990</v>
      </c>
      <c r="M338" s="22" t="str">
        <f t="shared" si="35"/>
        <v>DEZEMBRO / 2016</v>
      </c>
      <c r="N338" s="22">
        <f t="shared" si="31"/>
        <v>0</v>
      </c>
      <c r="O338" s="22">
        <f t="shared" ca="1" si="32"/>
        <v>0</v>
      </c>
    </row>
    <row r="339" spans="1:15" ht="19.899999999999999" customHeight="1" x14ac:dyDescent="0.2">
      <c r="A339" s="20">
        <f t="shared" si="30"/>
        <v>330</v>
      </c>
      <c r="C339" s="6" t="str">
        <f t="shared" si="33"/>
        <v/>
      </c>
      <c r="D339" s="21"/>
      <c r="E339" s="59">
        <f t="shared" si="34"/>
        <v>42717</v>
      </c>
      <c r="F339" s="48"/>
      <c r="G339" s="40" t="s">
        <v>991</v>
      </c>
      <c r="H339" s="48"/>
      <c r="I339" s="40" t="s">
        <v>992</v>
      </c>
      <c r="J339" s="48"/>
      <c r="K339" s="40" t="s">
        <v>993</v>
      </c>
      <c r="M339" s="22" t="str">
        <f t="shared" si="35"/>
        <v>DEZEMBRO / 2016</v>
      </c>
      <c r="N339" s="22">
        <f t="shared" si="31"/>
        <v>0</v>
      </c>
      <c r="O339" s="22">
        <f t="shared" ca="1" si="32"/>
        <v>0</v>
      </c>
    </row>
    <row r="340" spans="1:15" ht="19.899999999999999" customHeight="1" x14ac:dyDescent="0.2">
      <c r="A340" s="20">
        <f t="shared" si="30"/>
        <v>331</v>
      </c>
      <c r="C340" s="6" t="str">
        <f t="shared" si="33"/>
        <v/>
      </c>
      <c r="D340" s="21"/>
      <c r="E340" s="59">
        <f t="shared" si="34"/>
        <v>42718</v>
      </c>
      <c r="F340" s="48"/>
      <c r="G340" s="39" t="s">
        <v>994</v>
      </c>
      <c r="H340" s="48"/>
      <c r="I340" s="39" t="s">
        <v>995</v>
      </c>
      <c r="J340" s="48"/>
      <c r="K340" s="39" t="s">
        <v>996</v>
      </c>
      <c r="M340" s="22" t="str">
        <f t="shared" si="35"/>
        <v>DEZEMBRO / 2016</v>
      </c>
      <c r="N340" s="22">
        <f t="shared" si="31"/>
        <v>0</v>
      </c>
      <c r="O340" s="22">
        <f t="shared" ca="1" si="32"/>
        <v>0</v>
      </c>
    </row>
    <row r="341" spans="1:15" ht="19.899999999999999" customHeight="1" x14ac:dyDescent="0.2">
      <c r="A341" s="20">
        <f t="shared" si="30"/>
        <v>332</v>
      </c>
      <c r="C341" s="6" t="str">
        <f t="shared" si="33"/>
        <v/>
      </c>
      <c r="D341" s="21"/>
      <c r="E341" s="59">
        <f t="shared" si="34"/>
        <v>42719</v>
      </c>
      <c r="F341" s="48"/>
      <c r="G341" s="40" t="s">
        <v>997</v>
      </c>
      <c r="H341" s="48"/>
      <c r="I341" s="40" t="s">
        <v>998</v>
      </c>
      <c r="J341" s="48"/>
      <c r="K341" s="40" t="s">
        <v>999</v>
      </c>
      <c r="M341" s="22" t="str">
        <f t="shared" si="35"/>
        <v>DEZEMBRO / 2016</v>
      </c>
      <c r="N341" s="22">
        <f t="shared" si="31"/>
        <v>0</v>
      </c>
      <c r="O341" s="22">
        <f t="shared" ca="1" si="32"/>
        <v>0</v>
      </c>
    </row>
    <row r="342" spans="1:15" ht="19.899999999999999" customHeight="1" x14ac:dyDescent="0.2">
      <c r="A342" s="20">
        <f t="shared" si="30"/>
        <v>333</v>
      </c>
      <c r="C342" s="6" t="str">
        <f t="shared" si="33"/>
        <v/>
      </c>
      <c r="D342" s="21"/>
      <c r="E342" s="59">
        <f t="shared" si="34"/>
        <v>42720</v>
      </c>
      <c r="F342" s="48"/>
      <c r="G342" s="39" t="s">
        <v>1000</v>
      </c>
      <c r="H342" s="48"/>
      <c r="I342" s="39" t="s">
        <v>1001</v>
      </c>
      <c r="J342" s="48"/>
      <c r="K342" s="39" t="s">
        <v>1002</v>
      </c>
      <c r="M342" s="22" t="str">
        <f t="shared" si="35"/>
        <v>DEZEMBRO / 2016</v>
      </c>
      <c r="N342" s="22">
        <f t="shared" si="31"/>
        <v>0</v>
      </c>
      <c r="O342" s="22">
        <f t="shared" ca="1" si="32"/>
        <v>0</v>
      </c>
    </row>
    <row r="343" spans="1:15" ht="19.899999999999999" customHeight="1" x14ac:dyDescent="0.2">
      <c r="A343" s="20">
        <f t="shared" si="30"/>
        <v>334</v>
      </c>
      <c r="C343" s="6" t="str">
        <f t="shared" si="33"/>
        <v/>
      </c>
      <c r="D343" s="21"/>
      <c r="E343" s="59">
        <f t="shared" si="34"/>
        <v>42721</v>
      </c>
      <c r="F343" s="48"/>
      <c r="G343" s="40" t="s">
        <v>1003</v>
      </c>
      <c r="H343" s="48"/>
      <c r="I343" s="40" t="s">
        <v>1004</v>
      </c>
      <c r="J343" s="48"/>
      <c r="K343" s="40" t="s">
        <v>1005</v>
      </c>
      <c r="M343" s="22" t="str">
        <f t="shared" si="35"/>
        <v>DEZEMBRO / 2016</v>
      </c>
      <c r="N343" s="22">
        <f t="shared" si="31"/>
        <v>0</v>
      </c>
      <c r="O343" s="22">
        <f t="shared" ca="1" si="32"/>
        <v>0</v>
      </c>
    </row>
    <row r="344" spans="1:15" ht="19.899999999999999" customHeight="1" x14ac:dyDescent="0.2">
      <c r="A344" s="20">
        <f t="shared" si="30"/>
        <v>335</v>
      </c>
      <c r="C344" s="6" t="str">
        <f t="shared" si="33"/>
        <v/>
      </c>
      <c r="D344" s="21"/>
      <c r="E344" s="59">
        <f t="shared" si="34"/>
        <v>42722</v>
      </c>
      <c r="F344" s="48"/>
      <c r="G344" s="39" t="s">
        <v>1006</v>
      </c>
      <c r="H344" s="48"/>
      <c r="I344" s="39" t="s">
        <v>1007</v>
      </c>
      <c r="J344" s="48"/>
      <c r="K344" s="39" t="s">
        <v>1008</v>
      </c>
      <c r="M344" s="22" t="str">
        <f t="shared" si="35"/>
        <v>DEZEMBRO / 2016</v>
      </c>
      <c r="N344" s="22">
        <f t="shared" si="31"/>
        <v>0</v>
      </c>
      <c r="O344" s="22">
        <f t="shared" ca="1" si="32"/>
        <v>0</v>
      </c>
    </row>
    <row r="345" spans="1:15" ht="19.899999999999999" customHeight="1" x14ac:dyDescent="0.2">
      <c r="A345" s="20">
        <f t="shared" si="30"/>
        <v>336</v>
      </c>
      <c r="C345" s="6" t="str">
        <f t="shared" si="33"/>
        <v/>
      </c>
      <c r="D345" s="21"/>
      <c r="E345" s="59">
        <f t="shared" si="34"/>
        <v>42723</v>
      </c>
      <c r="F345" s="48"/>
      <c r="G345" s="40" t="s">
        <v>1009</v>
      </c>
      <c r="H345" s="48"/>
      <c r="I345" s="40" t="s">
        <v>1010</v>
      </c>
      <c r="J345" s="48"/>
      <c r="K345" s="40" t="s">
        <v>1011</v>
      </c>
      <c r="M345" s="22" t="str">
        <f t="shared" si="35"/>
        <v>DEZEMBRO / 2016</v>
      </c>
      <c r="N345" s="22">
        <f t="shared" si="31"/>
        <v>0</v>
      </c>
      <c r="O345" s="22">
        <f t="shared" ca="1" si="32"/>
        <v>0</v>
      </c>
    </row>
    <row r="346" spans="1:15" ht="19.899999999999999" customHeight="1" x14ac:dyDescent="0.2">
      <c r="A346" s="20">
        <f t="shared" si="30"/>
        <v>337</v>
      </c>
      <c r="C346" s="6" t="str">
        <f t="shared" si="33"/>
        <v/>
      </c>
      <c r="D346" s="21"/>
      <c r="E346" s="59">
        <f t="shared" si="34"/>
        <v>42724</v>
      </c>
      <c r="F346" s="48"/>
      <c r="G346" s="39" t="s">
        <v>1012</v>
      </c>
      <c r="H346" s="48"/>
      <c r="I346" s="39" t="s">
        <v>1013</v>
      </c>
      <c r="J346" s="48"/>
      <c r="K346" s="39" t="s">
        <v>1014</v>
      </c>
      <c r="M346" s="22" t="str">
        <f t="shared" si="35"/>
        <v>DEZEMBRO / 2016</v>
      </c>
      <c r="N346" s="22">
        <f t="shared" si="31"/>
        <v>0</v>
      </c>
      <c r="O346" s="22">
        <f t="shared" ca="1" si="32"/>
        <v>0</v>
      </c>
    </row>
    <row r="347" spans="1:15" ht="19.899999999999999" customHeight="1" x14ac:dyDescent="0.2">
      <c r="A347" s="20">
        <f t="shared" si="30"/>
        <v>338</v>
      </c>
      <c r="C347" s="6" t="str">
        <f t="shared" si="33"/>
        <v/>
      </c>
      <c r="D347" s="21"/>
      <c r="E347" s="59">
        <f t="shared" si="34"/>
        <v>42725</v>
      </c>
      <c r="F347" s="48"/>
      <c r="G347" s="40" t="s">
        <v>1015</v>
      </c>
      <c r="H347" s="48"/>
      <c r="I347" s="40" t="s">
        <v>1016</v>
      </c>
      <c r="J347" s="48"/>
      <c r="K347" s="40" t="s">
        <v>1017</v>
      </c>
      <c r="M347" s="22" t="str">
        <f t="shared" si="35"/>
        <v>DEZEMBRO / 2016</v>
      </c>
      <c r="N347" s="22">
        <f t="shared" si="31"/>
        <v>0</v>
      </c>
      <c r="O347" s="22">
        <f t="shared" ca="1" si="32"/>
        <v>0</v>
      </c>
    </row>
    <row r="348" spans="1:15" ht="19.899999999999999" customHeight="1" x14ac:dyDescent="0.2">
      <c r="A348" s="20">
        <f t="shared" si="30"/>
        <v>339</v>
      </c>
      <c r="C348" s="6" t="str">
        <f t="shared" si="33"/>
        <v/>
      </c>
      <c r="D348" s="21"/>
      <c r="E348" s="59">
        <f t="shared" si="34"/>
        <v>42726</v>
      </c>
      <c r="F348" s="48"/>
      <c r="G348" s="39" t="s">
        <v>1018</v>
      </c>
      <c r="H348" s="48"/>
      <c r="I348" s="39" t="s">
        <v>1019</v>
      </c>
      <c r="J348" s="48"/>
      <c r="K348" s="39" t="s">
        <v>1020</v>
      </c>
      <c r="M348" s="22" t="str">
        <f t="shared" si="35"/>
        <v>DEZEMBRO / 2016</v>
      </c>
      <c r="N348" s="22">
        <f t="shared" si="31"/>
        <v>0</v>
      </c>
      <c r="O348" s="22">
        <f t="shared" ca="1" si="32"/>
        <v>0</v>
      </c>
    </row>
    <row r="349" spans="1:15" ht="19.899999999999999" customHeight="1" x14ac:dyDescent="0.2">
      <c r="A349" s="20">
        <f t="shared" si="30"/>
        <v>340</v>
      </c>
      <c r="C349" s="6" t="str">
        <f t="shared" si="33"/>
        <v/>
      </c>
      <c r="D349" s="21"/>
      <c r="E349" s="59">
        <f t="shared" si="34"/>
        <v>42727</v>
      </c>
      <c r="F349" s="48"/>
      <c r="G349" s="40" t="s">
        <v>1021</v>
      </c>
      <c r="H349" s="48"/>
      <c r="I349" s="40" t="s">
        <v>1022</v>
      </c>
      <c r="J349" s="48"/>
      <c r="K349" s="40" t="s">
        <v>1023</v>
      </c>
      <c r="M349" s="22" t="str">
        <f t="shared" si="35"/>
        <v>DEZEMBRO / 2016</v>
      </c>
      <c r="N349" s="22">
        <f t="shared" si="31"/>
        <v>0</v>
      </c>
      <c r="O349" s="22">
        <f t="shared" ca="1" si="32"/>
        <v>0</v>
      </c>
    </row>
    <row r="350" spans="1:15" ht="19.899999999999999" customHeight="1" x14ac:dyDescent="0.2">
      <c r="A350" s="20">
        <f t="shared" si="30"/>
        <v>341</v>
      </c>
      <c r="C350" s="6" t="str">
        <f t="shared" si="33"/>
        <v/>
      </c>
      <c r="D350" s="21"/>
      <c r="E350" s="59">
        <f t="shared" si="34"/>
        <v>42728</v>
      </c>
      <c r="F350" s="48"/>
      <c r="G350" s="39" t="s">
        <v>1024</v>
      </c>
      <c r="H350" s="48"/>
      <c r="I350" s="39" t="s">
        <v>1025</v>
      </c>
      <c r="J350" s="48"/>
      <c r="K350" s="39" t="s">
        <v>1026</v>
      </c>
      <c r="M350" s="22" t="str">
        <f t="shared" si="35"/>
        <v>DEZEMBRO / 2016</v>
      </c>
      <c r="N350" s="22">
        <f t="shared" si="31"/>
        <v>0</v>
      </c>
      <c r="O350" s="22">
        <f t="shared" ca="1" si="32"/>
        <v>0</v>
      </c>
    </row>
    <row r="351" spans="1:15" ht="19.899999999999999" customHeight="1" x14ac:dyDescent="0.2">
      <c r="A351" s="20">
        <f t="shared" si="30"/>
        <v>342</v>
      </c>
      <c r="C351" s="6" t="str">
        <f t="shared" si="33"/>
        <v/>
      </c>
      <c r="D351" s="21"/>
      <c r="E351" s="59">
        <f t="shared" si="34"/>
        <v>42729</v>
      </c>
      <c r="F351" s="48"/>
      <c r="G351" s="40" t="s">
        <v>1027</v>
      </c>
      <c r="H351" s="48"/>
      <c r="I351" s="40" t="s">
        <v>1028</v>
      </c>
      <c r="J351" s="48"/>
      <c r="K351" s="40" t="s">
        <v>1029</v>
      </c>
      <c r="M351" s="22" t="str">
        <f t="shared" si="35"/>
        <v>DEZEMBRO / 2016</v>
      </c>
      <c r="N351" s="22">
        <f t="shared" si="31"/>
        <v>0</v>
      </c>
      <c r="O351" s="22">
        <f t="shared" ca="1" si="32"/>
        <v>0</v>
      </c>
    </row>
    <row r="352" spans="1:15" ht="19.899999999999999" customHeight="1" x14ac:dyDescent="0.2">
      <c r="A352" s="20">
        <f t="shared" si="30"/>
        <v>343</v>
      </c>
      <c r="C352" s="6" t="str">
        <f t="shared" si="33"/>
        <v/>
      </c>
      <c r="D352" s="21"/>
      <c r="E352" s="59">
        <f t="shared" si="34"/>
        <v>42730</v>
      </c>
      <c r="F352" s="48"/>
      <c r="G352" s="39" t="s">
        <v>1030</v>
      </c>
      <c r="H352" s="48"/>
      <c r="I352" s="39" t="s">
        <v>1031</v>
      </c>
      <c r="J352" s="48"/>
      <c r="K352" s="39" t="s">
        <v>1032</v>
      </c>
      <c r="M352" s="22" t="str">
        <f t="shared" si="35"/>
        <v>DEZEMBRO / 2016</v>
      </c>
      <c r="N352" s="22">
        <f t="shared" si="31"/>
        <v>0</v>
      </c>
      <c r="O352" s="22">
        <f t="shared" ca="1" si="32"/>
        <v>0</v>
      </c>
    </row>
    <row r="353" spans="1:15" ht="19.899999999999999" customHeight="1" x14ac:dyDescent="0.2">
      <c r="A353" s="20">
        <f t="shared" si="30"/>
        <v>344</v>
      </c>
      <c r="C353" s="6" t="str">
        <f t="shared" si="33"/>
        <v/>
      </c>
      <c r="D353" s="21"/>
      <c r="E353" s="59">
        <f t="shared" si="34"/>
        <v>42731</v>
      </c>
      <c r="F353" s="48"/>
      <c r="G353" s="40" t="s">
        <v>1033</v>
      </c>
      <c r="H353" s="48"/>
      <c r="I353" s="40" t="s">
        <v>1034</v>
      </c>
      <c r="J353" s="48"/>
      <c r="K353" s="40" t="s">
        <v>1035</v>
      </c>
      <c r="M353" s="22" t="str">
        <f t="shared" si="35"/>
        <v>DEZEMBRO / 2016</v>
      </c>
      <c r="N353" s="22">
        <f t="shared" si="31"/>
        <v>0</v>
      </c>
      <c r="O353" s="22">
        <f t="shared" ca="1" si="32"/>
        <v>0</v>
      </c>
    </row>
    <row r="354" spans="1:15" ht="19.899999999999999" customHeight="1" x14ac:dyDescent="0.2">
      <c r="A354" s="20">
        <f t="shared" si="30"/>
        <v>345</v>
      </c>
      <c r="C354" s="6" t="str">
        <f t="shared" si="33"/>
        <v/>
      </c>
      <c r="D354" s="21"/>
      <c r="E354" s="59">
        <f t="shared" si="34"/>
        <v>42732</v>
      </c>
      <c r="F354" s="48"/>
      <c r="G354" s="39" t="s">
        <v>1036</v>
      </c>
      <c r="H354" s="48"/>
      <c r="I354" s="39" t="s">
        <v>1037</v>
      </c>
      <c r="J354" s="48"/>
      <c r="K354" s="39" t="s">
        <v>1038</v>
      </c>
      <c r="M354" s="22" t="str">
        <f t="shared" si="35"/>
        <v>DEZEMBRO / 2016</v>
      </c>
      <c r="N354" s="22">
        <f t="shared" si="31"/>
        <v>0</v>
      </c>
      <c r="O354" s="22">
        <f t="shared" ca="1" si="32"/>
        <v>0</v>
      </c>
    </row>
    <row r="355" spans="1:15" ht="19.899999999999999" customHeight="1" x14ac:dyDescent="0.2">
      <c r="A355" s="20">
        <f t="shared" si="30"/>
        <v>346</v>
      </c>
      <c r="C355" s="6" t="str">
        <f t="shared" si="33"/>
        <v/>
      </c>
      <c r="D355" s="21"/>
      <c r="E355" s="59">
        <f t="shared" si="34"/>
        <v>42733</v>
      </c>
      <c r="F355" s="48"/>
      <c r="G355" s="40" t="s">
        <v>1039</v>
      </c>
      <c r="H355" s="48"/>
      <c r="I355" s="40" t="s">
        <v>1040</v>
      </c>
      <c r="J355" s="48"/>
      <c r="K355" s="40" t="s">
        <v>1041</v>
      </c>
      <c r="M355" s="22" t="str">
        <f t="shared" si="35"/>
        <v>DEZEMBRO / 2016</v>
      </c>
      <c r="N355" s="22">
        <f t="shared" si="31"/>
        <v>0</v>
      </c>
      <c r="O355" s="22">
        <f t="shared" ca="1" si="32"/>
        <v>0</v>
      </c>
    </row>
    <row r="356" spans="1:15" ht="19.899999999999999" customHeight="1" x14ac:dyDescent="0.2">
      <c r="A356" s="20">
        <f t="shared" si="30"/>
        <v>347</v>
      </c>
      <c r="C356" s="6" t="str">
        <f t="shared" si="33"/>
        <v/>
      </c>
      <c r="D356" s="21"/>
      <c r="E356" s="59">
        <f t="shared" si="34"/>
        <v>42734</v>
      </c>
      <c r="F356" s="48"/>
      <c r="G356" s="39" t="s">
        <v>1042</v>
      </c>
      <c r="H356" s="48"/>
      <c r="I356" s="39" t="s">
        <v>1043</v>
      </c>
      <c r="J356" s="48"/>
      <c r="K356" s="39" t="s">
        <v>1044</v>
      </c>
      <c r="M356" s="22" t="str">
        <f t="shared" si="35"/>
        <v>DEZEMBRO / 2016</v>
      </c>
      <c r="N356" s="22">
        <f t="shared" si="31"/>
        <v>0</v>
      </c>
      <c r="O356" s="22">
        <f t="shared" ca="1" si="32"/>
        <v>0</v>
      </c>
    </row>
    <row r="357" spans="1:15" ht="19.899999999999999" customHeight="1" x14ac:dyDescent="0.2">
      <c r="A357" s="20">
        <f t="shared" si="30"/>
        <v>348</v>
      </c>
      <c r="C357" s="6" t="str">
        <f t="shared" si="33"/>
        <v/>
      </c>
      <c r="D357" s="21"/>
      <c r="E357" s="59">
        <f t="shared" si="34"/>
        <v>42735</v>
      </c>
      <c r="F357" s="48"/>
      <c r="G357" s="40" t="s">
        <v>1045</v>
      </c>
      <c r="H357" s="48"/>
      <c r="I357" s="40" t="s">
        <v>1046</v>
      </c>
      <c r="J357" s="48"/>
      <c r="K357" s="40" t="s">
        <v>1047</v>
      </c>
      <c r="M357" s="22" t="str">
        <f t="shared" si="35"/>
        <v>DEZEMBRO / 2016</v>
      </c>
      <c r="N357" s="22">
        <f t="shared" si="31"/>
        <v>0</v>
      </c>
      <c r="O357" s="22">
        <f t="shared" ca="1" si="32"/>
        <v>0</v>
      </c>
    </row>
    <row r="358" spans="1:15" ht="19.899999999999999" customHeight="1" x14ac:dyDescent="0.2">
      <c r="A358" s="20">
        <f t="shared" si="30"/>
        <v>349</v>
      </c>
      <c r="C358" s="6" t="str">
        <f t="shared" si="33"/>
        <v>JANEIRO / 2017</v>
      </c>
      <c r="D358" s="21"/>
      <c r="E358" s="59">
        <f t="shared" si="34"/>
        <v>42736</v>
      </c>
      <c r="F358" s="48"/>
      <c r="G358" s="39" t="s">
        <v>1048</v>
      </c>
      <c r="H358" s="48"/>
      <c r="I358" s="39" t="s">
        <v>1049</v>
      </c>
      <c r="J358" s="48"/>
      <c r="K358" s="39" t="s">
        <v>1050</v>
      </c>
      <c r="M358" s="22" t="str">
        <f t="shared" si="35"/>
        <v>JANEIRO / 2017</v>
      </c>
      <c r="N358" s="22">
        <f t="shared" si="31"/>
        <v>0</v>
      </c>
      <c r="O358" s="22">
        <f t="shared" ca="1" si="32"/>
        <v>0</v>
      </c>
    </row>
    <row r="359" spans="1:15" ht="19.899999999999999" customHeight="1" x14ac:dyDescent="0.2">
      <c r="A359" s="20">
        <f t="shared" si="30"/>
        <v>350</v>
      </c>
      <c r="C359" s="6" t="str">
        <f t="shared" si="33"/>
        <v/>
      </c>
      <c r="D359" s="21"/>
      <c r="E359" s="59">
        <f t="shared" si="34"/>
        <v>42737</v>
      </c>
      <c r="F359" s="48"/>
      <c r="G359" s="40" t="s">
        <v>1051</v>
      </c>
      <c r="H359" s="48"/>
      <c r="I359" s="40" t="s">
        <v>1052</v>
      </c>
      <c r="J359" s="48"/>
      <c r="K359" s="40" t="s">
        <v>1053</v>
      </c>
      <c r="M359" s="22" t="str">
        <f t="shared" si="35"/>
        <v>JANEIRO / 2017</v>
      </c>
      <c r="N359" s="22">
        <f t="shared" si="31"/>
        <v>0</v>
      </c>
      <c r="O359" s="22">
        <f t="shared" ca="1" si="32"/>
        <v>0</v>
      </c>
    </row>
    <row r="360" spans="1:15" ht="19.899999999999999" customHeight="1" x14ac:dyDescent="0.2">
      <c r="A360" s="20">
        <f t="shared" si="30"/>
        <v>351</v>
      </c>
      <c r="C360" s="6" t="str">
        <f t="shared" si="33"/>
        <v/>
      </c>
      <c r="D360" s="21"/>
      <c r="E360" s="59">
        <f t="shared" si="34"/>
        <v>42738</v>
      </c>
      <c r="F360" s="48"/>
      <c r="G360" s="39" t="s">
        <v>1054</v>
      </c>
      <c r="H360" s="48"/>
      <c r="I360" s="39" t="s">
        <v>1055</v>
      </c>
      <c r="J360" s="48"/>
      <c r="K360" s="39" t="s">
        <v>1056</v>
      </c>
      <c r="M360" s="22" t="str">
        <f t="shared" si="35"/>
        <v>JANEIRO / 2017</v>
      </c>
      <c r="N360" s="22">
        <f t="shared" si="31"/>
        <v>0</v>
      </c>
      <c r="O360" s="22">
        <f t="shared" ca="1" si="32"/>
        <v>0</v>
      </c>
    </row>
    <row r="361" spans="1:15" ht="19.899999999999999" customHeight="1" x14ac:dyDescent="0.2">
      <c r="A361" s="20">
        <f t="shared" si="30"/>
        <v>352</v>
      </c>
      <c r="C361" s="6" t="str">
        <f t="shared" si="33"/>
        <v/>
      </c>
      <c r="D361" s="21"/>
      <c r="E361" s="59">
        <f t="shared" si="34"/>
        <v>42739</v>
      </c>
      <c r="F361" s="48"/>
      <c r="G361" s="40" t="s">
        <v>1057</v>
      </c>
      <c r="H361" s="48"/>
      <c r="I361" s="40" t="s">
        <v>1058</v>
      </c>
      <c r="J361" s="48"/>
      <c r="K361" s="40" t="s">
        <v>1059</v>
      </c>
      <c r="M361" s="22" t="str">
        <f t="shared" si="35"/>
        <v>JANEIRO / 2017</v>
      </c>
      <c r="N361" s="22">
        <f t="shared" si="31"/>
        <v>0</v>
      </c>
      <c r="O361" s="22">
        <f t="shared" ca="1" si="32"/>
        <v>0</v>
      </c>
    </row>
    <row r="362" spans="1:15" ht="19.899999999999999" customHeight="1" x14ac:dyDescent="0.2">
      <c r="A362" s="20">
        <f t="shared" si="30"/>
        <v>353</v>
      </c>
      <c r="C362" s="6" t="str">
        <f t="shared" si="33"/>
        <v/>
      </c>
      <c r="D362" s="21"/>
      <c r="E362" s="59">
        <f t="shared" si="34"/>
        <v>42740</v>
      </c>
      <c r="F362" s="48"/>
      <c r="G362" s="39" t="s">
        <v>1060</v>
      </c>
      <c r="H362" s="48"/>
      <c r="I362" s="39" t="s">
        <v>1061</v>
      </c>
      <c r="J362" s="48"/>
      <c r="K362" s="39" t="s">
        <v>1062</v>
      </c>
      <c r="M362" s="22" t="str">
        <f t="shared" si="35"/>
        <v>JANEIRO / 2017</v>
      </c>
      <c r="N362" s="22">
        <f t="shared" si="31"/>
        <v>0</v>
      </c>
      <c r="O362" s="22">
        <f t="shared" ca="1" si="32"/>
        <v>0</v>
      </c>
    </row>
    <row r="363" spans="1:15" ht="19.899999999999999" customHeight="1" x14ac:dyDescent="0.2">
      <c r="A363" s="20">
        <f t="shared" si="30"/>
        <v>354</v>
      </c>
      <c r="C363" s="6" t="str">
        <f t="shared" si="33"/>
        <v/>
      </c>
      <c r="D363" s="21"/>
      <c r="E363" s="59">
        <f t="shared" si="34"/>
        <v>42741</v>
      </c>
      <c r="F363" s="48"/>
      <c r="G363" s="40" t="s">
        <v>1063</v>
      </c>
      <c r="H363" s="48"/>
      <c r="I363" s="40" t="s">
        <v>1064</v>
      </c>
      <c r="J363" s="48"/>
      <c r="K363" s="40" t="s">
        <v>1065</v>
      </c>
      <c r="M363" s="22" t="str">
        <f t="shared" si="35"/>
        <v>JANEIRO / 2017</v>
      </c>
      <c r="N363" s="22">
        <f t="shared" si="31"/>
        <v>0</v>
      </c>
      <c r="O363" s="22">
        <f t="shared" ca="1" si="32"/>
        <v>0</v>
      </c>
    </row>
    <row r="364" spans="1:15" ht="19.899999999999999" customHeight="1" x14ac:dyDescent="0.2">
      <c r="A364" s="20">
        <f t="shared" si="30"/>
        <v>355</v>
      </c>
      <c r="C364" s="6" t="str">
        <f t="shared" si="33"/>
        <v/>
      </c>
      <c r="D364" s="21"/>
      <c r="E364" s="59">
        <f t="shared" si="34"/>
        <v>42742</v>
      </c>
      <c r="F364" s="48"/>
      <c r="G364" s="39" t="s">
        <v>1066</v>
      </c>
      <c r="H364" s="48"/>
      <c r="I364" s="39" t="s">
        <v>1067</v>
      </c>
      <c r="J364" s="48"/>
      <c r="K364" s="39" t="s">
        <v>1068</v>
      </c>
      <c r="M364" s="22" t="str">
        <f t="shared" si="35"/>
        <v>JANEIRO / 2017</v>
      </c>
      <c r="N364" s="22">
        <f t="shared" si="31"/>
        <v>0</v>
      </c>
      <c r="O364" s="22">
        <f t="shared" ca="1" si="32"/>
        <v>0</v>
      </c>
    </row>
    <row r="365" spans="1:15" ht="19.899999999999999" customHeight="1" x14ac:dyDescent="0.2">
      <c r="A365" s="20">
        <f t="shared" si="30"/>
        <v>356</v>
      </c>
      <c r="C365" s="6" t="str">
        <f t="shared" si="33"/>
        <v/>
      </c>
      <c r="D365" s="21"/>
      <c r="E365" s="59">
        <f t="shared" si="34"/>
        <v>42743</v>
      </c>
      <c r="F365" s="48"/>
      <c r="G365" s="40" t="s">
        <v>1069</v>
      </c>
      <c r="H365" s="48"/>
      <c r="I365" s="40" t="s">
        <v>1070</v>
      </c>
      <c r="J365" s="48"/>
      <c r="K365" s="40" t="s">
        <v>1071</v>
      </c>
      <c r="M365" s="22" t="str">
        <f t="shared" si="35"/>
        <v>JANEIRO / 2017</v>
      </c>
      <c r="N365" s="22">
        <f t="shared" si="31"/>
        <v>0</v>
      </c>
      <c r="O365" s="22">
        <f t="shared" ca="1" si="32"/>
        <v>0</v>
      </c>
    </row>
    <row r="366" spans="1:15" ht="19.899999999999999" customHeight="1" x14ac:dyDescent="0.2">
      <c r="A366" s="20">
        <f t="shared" si="30"/>
        <v>357</v>
      </c>
      <c r="C366" s="6" t="str">
        <f t="shared" si="33"/>
        <v/>
      </c>
      <c r="D366" s="21"/>
      <c r="E366" s="59">
        <f t="shared" si="34"/>
        <v>42744</v>
      </c>
      <c r="F366" s="48"/>
      <c r="G366" s="39" t="s">
        <v>1072</v>
      </c>
      <c r="H366" s="48"/>
      <c r="I366" s="39" t="s">
        <v>1073</v>
      </c>
      <c r="J366" s="48"/>
      <c r="K366" s="39" t="s">
        <v>1074</v>
      </c>
      <c r="M366" s="22" t="str">
        <f t="shared" si="35"/>
        <v>JANEIRO / 2017</v>
      </c>
      <c r="N366" s="22">
        <f t="shared" si="31"/>
        <v>0</v>
      </c>
      <c r="O366" s="22">
        <f t="shared" ca="1" si="32"/>
        <v>0</v>
      </c>
    </row>
    <row r="367" spans="1:15" ht="19.899999999999999" customHeight="1" x14ac:dyDescent="0.2">
      <c r="A367" s="20">
        <f t="shared" si="30"/>
        <v>358</v>
      </c>
      <c r="C367" s="6" t="str">
        <f t="shared" si="33"/>
        <v/>
      </c>
      <c r="D367" s="21"/>
      <c r="E367" s="59">
        <f t="shared" si="34"/>
        <v>42745</v>
      </c>
      <c r="F367" s="48"/>
      <c r="G367" s="40" t="s">
        <v>1075</v>
      </c>
      <c r="H367" s="48"/>
      <c r="I367" s="40" t="s">
        <v>1076</v>
      </c>
      <c r="J367" s="48"/>
      <c r="K367" s="40" t="s">
        <v>1077</v>
      </c>
      <c r="M367" s="22" t="str">
        <f t="shared" si="35"/>
        <v>JANEIRO / 2017</v>
      </c>
      <c r="N367" s="22">
        <f t="shared" si="31"/>
        <v>0</v>
      </c>
      <c r="O367" s="22">
        <f t="shared" ca="1" si="32"/>
        <v>0</v>
      </c>
    </row>
    <row r="368" spans="1:15" ht="19.899999999999999" customHeight="1" x14ac:dyDescent="0.2">
      <c r="A368" s="20">
        <f t="shared" si="30"/>
        <v>359</v>
      </c>
      <c r="C368" s="6" t="str">
        <f t="shared" si="33"/>
        <v/>
      </c>
      <c r="D368" s="21"/>
      <c r="E368" s="59">
        <f t="shared" si="34"/>
        <v>42746</v>
      </c>
      <c r="F368" s="48"/>
      <c r="G368" s="39" t="s">
        <v>1078</v>
      </c>
      <c r="H368" s="48"/>
      <c r="I368" s="39" t="s">
        <v>1079</v>
      </c>
      <c r="J368" s="48"/>
      <c r="K368" s="39" t="s">
        <v>1080</v>
      </c>
      <c r="M368" s="22" t="str">
        <f t="shared" si="35"/>
        <v>JANEIRO / 2017</v>
      </c>
      <c r="N368" s="22">
        <f t="shared" si="31"/>
        <v>0</v>
      </c>
      <c r="O368" s="22">
        <f t="shared" ca="1" si="32"/>
        <v>0</v>
      </c>
    </row>
    <row r="369" spans="1:15" ht="19.899999999999999" customHeight="1" x14ac:dyDescent="0.2">
      <c r="A369" s="20">
        <f t="shared" si="30"/>
        <v>360</v>
      </c>
      <c r="C369" s="6" t="str">
        <f t="shared" si="33"/>
        <v/>
      </c>
      <c r="D369" s="21"/>
      <c r="E369" s="59">
        <f t="shared" si="34"/>
        <v>42747</v>
      </c>
      <c r="F369" s="48"/>
      <c r="G369" s="40" t="s">
        <v>1081</v>
      </c>
      <c r="H369" s="48"/>
      <c r="I369" s="40" t="s">
        <v>1082</v>
      </c>
      <c r="J369" s="48"/>
      <c r="K369" s="40" t="s">
        <v>1083</v>
      </c>
      <c r="M369" s="22" t="str">
        <f t="shared" si="35"/>
        <v>JANEIRO / 2017</v>
      </c>
      <c r="N369" s="22">
        <f t="shared" si="31"/>
        <v>0</v>
      </c>
      <c r="O369" s="22">
        <f t="shared" ca="1" si="32"/>
        <v>0</v>
      </c>
    </row>
    <row r="370" spans="1:15" ht="19.899999999999999" customHeight="1" x14ac:dyDescent="0.2">
      <c r="A370" s="20">
        <f t="shared" si="30"/>
        <v>361</v>
      </c>
      <c r="C370" s="6" t="str">
        <f t="shared" si="33"/>
        <v/>
      </c>
      <c r="D370" s="21"/>
      <c r="E370" s="59">
        <f t="shared" si="34"/>
        <v>42748</v>
      </c>
      <c r="F370" s="48"/>
      <c r="G370" s="39" t="s">
        <v>1084</v>
      </c>
      <c r="H370" s="48"/>
      <c r="I370" s="39" t="s">
        <v>1085</v>
      </c>
      <c r="J370" s="48"/>
      <c r="K370" s="39" t="s">
        <v>1086</v>
      </c>
      <c r="M370" s="22" t="str">
        <f t="shared" si="35"/>
        <v>JANEIRO / 2017</v>
      </c>
      <c r="N370" s="22">
        <f t="shared" si="31"/>
        <v>0</v>
      </c>
      <c r="O370" s="22">
        <f t="shared" ca="1" si="32"/>
        <v>0</v>
      </c>
    </row>
    <row r="371" spans="1:15" ht="19.899999999999999" customHeight="1" x14ac:dyDescent="0.2">
      <c r="A371" s="20">
        <f t="shared" si="30"/>
        <v>362</v>
      </c>
      <c r="C371" s="6" t="str">
        <f t="shared" si="33"/>
        <v/>
      </c>
      <c r="D371" s="21"/>
      <c r="E371" s="59">
        <f t="shared" si="34"/>
        <v>42749</v>
      </c>
      <c r="F371" s="48"/>
      <c r="G371" s="40" t="s">
        <v>1087</v>
      </c>
      <c r="H371" s="48"/>
      <c r="I371" s="40" t="s">
        <v>1088</v>
      </c>
      <c r="J371" s="48"/>
      <c r="K371" s="40" t="s">
        <v>1089</v>
      </c>
      <c r="M371" s="22" t="str">
        <f t="shared" si="35"/>
        <v>JANEIRO / 2017</v>
      </c>
      <c r="N371" s="22">
        <f t="shared" si="31"/>
        <v>0</v>
      </c>
      <c r="O371" s="22">
        <f t="shared" ca="1" si="32"/>
        <v>0</v>
      </c>
    </row>
    <row r="372" spans="1:15" ht="19.899999999999999" customHeight="1" x14ac:dyDescent="0.2">
      <c r="A372" s="20">
        <f t="shared" si="30"/>
        <v>363</v>
      </c>
      <c r="C372" s="6" t="str">
        <f t="shared" si="33"/>
        <v/>
      </c>
      <c r="D372" s="21"/>
      <c r="E372" s="59">
        <f t="shared" si="34"/>
        <v>42750</v>
      </c>
      <c r="F372" s="48"/>
      <c r="G372" s="39" t="s">
        <v>1090</v>
      </c>
      <c r="H372" s="48"/>
      <c r="I372" s="39" t="s">
        <v>1091</v>
      </c>
      <c r="J372" s="48"/>
      <c r="K372" s="39" t="s">
        <v>1092</v>
      </c>
      <c r="M372" s="22" t="str">
        <f t="shared" si="35"/>
        <v>JANEIRO / 2017</v>
      </c>
      <c r="N372" s="22">
        <f t="shared" si="31"/>
        <v>0</v>
      </c>
      <c r="O372" s="22">
        <f t="shared" ca="1" si="32"/>
        <v>0</v>
      </c>
    </row>
    <row r="373" spans="1:15" ht="19.899999999999999" customHeight="1" x14ac:dyDescent="0.2">
      <c r="A373" s="20">
        <f t="shared" si="30"/>
        <v>364</v>
      </c>
      <c r="C373" s="6" t="str">
        <f t="shared" si="33"/>
        <v/>
      </c>
      <c r="D373" s="21"/>
      <c r="E373" s="59">
        <f t="shared" si="34"/>
        <v>42751</v>
      </c>
      <c r="F373" s="48"/>
      <c r="G373" s="40" t="s">
        <v>1093</v>
      </c>
      <c r="H373" s="48"/>
      <c r="I373" s="40" t="s">
        <v>1094</v>
      </c>
      <c r="J373" s="48"/>
      <c r="K373" s="40" t="s">
        <v>1095</v>
      </c>
      <c r="M373" s="22" t="str">
        <f t="shared" si="35"/>
        <v>JANEIRO / 2017</v>
      </c>
      <c r="N373" s="22">
        <f t="shared" si="31"/>
        <v>0</v>
      </c>
      <c r="O373" s="22">
        <f t="shared" ca="1" si="32"/>
        <v>0</v>
      </c>
    </row>
    <row r="374" spans="1:15" ht="19.899999999999999" customHeight="1" x14ac:dyDescent="0.2">
      <c r="A374" s="20">
        <f t="shared" si="30"/>
        <v>365</v>
      </c>
      <c r="C374" s="6" t="str">
        <f t="shared" si="33"/>
        <v/>
      </c>
      <c r="D374" s="21"/>
      <c r="E374" s="59">
        <f t="shared" si="34"/>
        <v>42752</v>
      </c>
      <c r="F374" s="48"/>
      <c r="G374" s="39" t="s">
        <v>1096</v>
      </c>
      <c r="H374" s="48"/>
      <c r="I374" s="39" t="s">
        <v>1097</v>
      </c>
      <c r="J374" s="48"/>
      <c r="K374" s="39" t="s">
        <v>1098</v>
      </c>
      <c r="M374" s="22" t="str">
        <f t="shared" si="35"/>
        <v>JANEIRO / 2017</v>
      </c>
      <c r="N374" s="22">
        <f t="shared" si="31"/>
        <v>0</v>
      </c>
      <c r="O374" s="22">
        <f t="shared" ca="1" si="32"/>
        <v>0</v>
      </c>
    </row>
    <row r="375" spans="1:15" ht="1.35" customHeight="1" x14ac:dyDescent="0.2">
      <c r="A375" s="23"/>
      <c r="B375" s="24"/>
      <c r="C375" s="25"/>
      <c r="D375" s="24"/>
      <c r="E375" s="24"/>
      <c r="F375" s="26"/>
      <c r="G375" s="24"/>
      <c r="H375" s="26"/>
      <c r="I375" s="24"/>
      <c r="J375" s="26"/>
      <c r="K375" s="23"/>
      <c r="O375" s="1">
        <f t="shared" ca="1" si="32"/>
        <v>3</v>
      </c>
    </row>
    <row r="376" spans="1:15" x14ac:dyDescent="0.2">
      <c r="A376" s="44"/>
      <c r="B376" s="45"/>
      <c r="C376" s="46"/>
      <c r="D376" s="45"/>
      <c r="E376" s="45"/>
      <c r="F376" s="45"/>
      <c r="G376" s="45"/>
      <c r="H376" s="45"/>
      <c r="I376" s="45"/>
      <c r="J376" s="45"/>
      <c r="K376" s="47"/>
      <c r="L376" s="41"/>
    </row>
    <row r="377" spans="1:15" x14ac:dyDescent="0.2">
      <c r="A377" s="42"/>
      <c r="B377" s="42"/>
      <c r="C377" s="43"/>
      <c r="D377" s="42"/>
      <c r="E377" s="42"/>
      <c r="F377" s="42"/>
      <c r="G377" s="42"/>
      <c r="H377" s="42"/>
      <c r="I377" s="42"/>
      <c r="J377" s="42"/>
      <c r="K377" s="42"/>
    </row>
  </sheetData>
  <sheetProtection password="BF6D" sheet="1" objects="1" scenarios="1"/>
  <mergeCells count="3">
    <mergeCell ref="A6:E8"/>
    <mergeCell ref="A1:E1"/>
    <mergeCell ref="I1:J1"/>
  </mergeCells>
  <conditionalFormatting sqref="C10:E374">
    <cfRule type="expression" dxfId="1" priority="1" stopIfTrue="1">
      <formula>$C10&lt;&gt;""</formula>
    </cfRule>
  </conditionalFormatting>
  <conditionalFormatting sqref="G10:G374 I10:I374 K10:K374">
    <cfRule type="expression" dxfId="0" priority="2" stopIfTrue="1">
      <formula>AND($E10&lt;$I$7,F10="")</formula>
    </cfRule>
  </conditionalFormatting>
  <printOptions horizontalCentered="1"/>
  <pageMargins left="0.59055118110236227" right="0.59055118110236227" top="0.78740157480314965" bottom="0.70866141732283472" header="0.51181102362204722" footer="0.51181102362204722"/>
  <pageSetup paperSize="9" scale="80" orientation="portrait" useFirstPageNumber="1" horizontalDpi="4294967293" verticalDpi="4294967293" r:id="rId1"/>
  <headerFooter alignWithMargins="0">
    <oddHeader>&amp;L&amp;"Arial,Itálico"&amp;9PLANO DE LEITURA DA BÍBLIA EM 365 DIAS&amp;R&amp;"Arial,Itálico"&amp;9PÁGINA &amp;P / &amp;N</oddHeader>
    <oddFooter>&amp;L&amp;"Arial,Itálico"&amp;9&amp;F&amp;R&amp;"Arial,Itálico"&amp;9acesse: www.sbb.org.br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3"/>
  <sheetViews>
    <sheetView defaultGridColor="0" topLeftCell="I1" colorId="41" zoomScale="70" zoomScaleNormal="70" workbookViewId="0">
      <pane ySplit="2" topLeftCell="A3" activePane="bottomLeft" state="frozen"/>
      <selection pane="bottomLeft" activeCell="J4" sqref="J4"/>
    </sheetView>
  </sheetViews>
  <sheetFormatPr defaultColWidth="11.5703125" defaultRowHeight="12.75" x14ac:dyDescent="0.2"/>
  <cols>
    <col min="1" max="1" width="11.5703125" hidden="1" customWidth="1"/>
    <col min="2" max="2" width="11.5703125" style="27" hidden="1" customWidth="1"/>
    <col min="3" max="8" width="11.5703125" hidden="1" customWidth="1"/>
    <col min="9" max="9" width="1" customWidth="1"/>
    <col min="10" max="10" width="112.42578125" customWidth="1"/>
    <col min="11" max="11" width="1" customWidth="1"/>
    <col min="12" max="12" width="3.7109375" customWidth="1"/>
    <col min="13" max="13" width="30.7109375" customWidth="1"/>
  </cols>
  <sheetData>
    <row r="1" spans="1:13" ht="76.5" customHeight="1" x14ac:dyDescent="0.2">
      <c r="I1" s="68"/>
      <c r="J1" s="68"/>
      <c r="K1" s="68"/>
    </row>
    <row r="2" spans="1:13" ht="5.65" customHeight="1" x14ac:dyDescent="0.2">
      <c r="I2" s="35"/>
      <c r="J2" s="36"/>
      <c r="K2" s="37"/>
    </row>
    <row r="3" spans="1:13" ht="5.65" customHeight="1" x14ac:dyDescent="0.2">
      <c r="I3" s="28"/>
      <c r="J3" s="28"/>
      <c r="K3" s="28"/>
    </row>
    <row r="4" spans="1:13" ht="24.95" customHeight="1" x14ac:dyDescent="0.2">
      <c r="A4" s="29"/>
      <c r="B4" s="30"/>
      <c r="C4" s="29"/>
      <c r="D4" s="29"/>
      <c r="E4" s="29"/>
      <c r="F4" s="29"/>
      <c r="G4" s="29"/>
      <c r="H4" s="29"/>
      <c r="I4" s="28"/>
      <c r="J4" s="31" t="s">
        <v>1099</v>
      </c>
      <c r="K4" s="28"/>
      <c r="M4" s="38" t="str">
        <f>HYPERLINK("#LEITURA!"&amp;ADDRESS(ROW(LEITURA!$A$9)+LOOKUP(DATE(YEAR(LEITURA!$G$7),MONTH(LEITURA!$G$7),DAY(LEITURA!$G$7)),LEITURA!$E$10:$E$374,LEITURA!$A$10:$A$374),3),"VOLTAR PARA LEITURA")</f>
        <v>VOLTAR PARA LEITURA</v>
      </c>
    </row>
    <row r="5" spans="1:13" ht="5.65" customHeight="1" x14ac:dyDescent="0.2">
      <c r="A5" s="29"/>
      <c r="B5" s="30"/>
      <c r="C5" s="29"/>
      <c r="D5" s="29"/>
      <c r="E5" s="29"/>
      <c r="F5" s="29"/>
      <c r="G5" s="29"/>
      <c r="H5" s="29"/>
      <c r="I5" s="28"/>
      <c r="J5" s="28"/>
      <c r="K5" s="28"/>
    </row>
    <row r="6" spans="1:13" x14ac:dyDescent="0.2">
      <c r="I6" s="28"/>
      <c r="J6" s="67"/>
      <c r="K6" s="28"/>
    </row>
    <row r="7" spans="1:13" x14ac:dyDescent="0.2">
      <c r="I7" s="28"/>
      <c r="J7" s="67"/>
      <c r="K7" s="28"/>
    </row>
    <row r="8" spans="1:13" x14ac:dyDescent="0.2">
      <c r="I8" s="28"/>
      <c r="J8" s="67"/>
      <c r="K8" s="28"/>
    </row>
    <row r="9" spans="1:13" x14ac:dyDescent="0.2">
      <c r="E9" t="s">
        <v>1100</v>
      </c>
      <c r="F9" t="s">
        <v>1101</v>
      </c>
      <c r="G9" t="s">
        <v>1102</v>
      </c>
      <c r="I9" s="28"/>
      <c r="J9" s="67"/>
      <c r="K9" s="28"/>
    </row>
    <row r="10" spans="1:13" x14ac:dyDescent="0.2">
      <c r="B10" s="32">
        <f>LEITURA!E10</f>
        <v>42388</v>
      </c>
      <c r="C10" t="str">
        <f t="shared" ref="C10:C22" si="0">IF(B10&lt;&gt;"",UPPER(TEXT(DATE(YEAR(B10),MONTH(B10),1),"mmmm / aaaa")),"")</f>
        <v>JANEIRO / 2016</v>
      </c>
      <c r="D10">
        <f>COUNTIF(LEITURA!M10:M374,"="&amp;C10)*3</f>
        <v>39</v>
      </c>
      <c r="E10">
        <f>SUMIF(LEITURA!M10:M374,"="&amp;C10,LEITURA!N10:N374)</f>
        <v>0</v>
      </c>
      <c r="F10">
        <f ca="1">SUMIF(LEITURA!M10:M374,"="&amp;C10,LEITURA!O10:O374)</f>
        <v>39</v>
      </c>
      <c r="G10">
        <f t="shared" ref="G10:G21" ca="1" si="1">D10-(E10+F10)</f>
        <v>0</v>
      </c>
      <c r="I10" s="28"/>
      <c r="J10" s="67"/>
      <c r="K10" s="28"/>
    </row>
    <row r="11" spans="1:13" x14ac:dyDescent="0.2">
      <c r="B11" s="32">
        <f t="shared" ref="B11:B21" si="2">DATE(YEAR(B10),MONTH(B10)+1,1)</f>
        <v>42401</v>
      </c>
      <c r="C11" t="str">
        <f t="shared" si="0"/>
        <v>FEVEREIRO / 2016</v>
      </c>
      <c r="D11">
        <f>COUNTIF(LEITURA!M11:M375,"="&amp;C11)*3</f>
        <v>87</v>
      </c>
      <c r="E11">
        <f>SUMIF(LEITURA!M11:M375,"="&amp;C11,LEITURA!N11:N375)</f>
        <v>0</v>
      </c>
      <c r="F11">
        <f ca="1">SUMIF(LEITURA!M11:M375,"="&amp;C11,LEITURA!O11:O375)</f>
        <v>87</v>
      </c>
      <c r="G11">
        <f t="shared" ca="1" si="1"/>
        <v>0</v>
      </c>
      <c r="I11" s="28"/>
      <c r="J11" s="67"/>
      <c r="K11" s="28"/>
    </row>
    <row r="12" spans="1:13" x14ac:dyDescent="0.2">
      <c r="B12" s="32">
        <f t="shared" si="2"/>
        <v>42430</v>
      </c>
      <c r="C12" t="str">
        <f t="shared" si="0"/>
        <v>MARÇO / 2016</v>
      </c>
      <c r="D12">
        <f>COUNTIF(LEITURA!M12:M376,"="&amp;C12)*3</f>
        <v>93</v>
      </c>
      <c r="E12">
        <f>SUMIF(LEITURA!M12:M376,"="&amp;C12,LEITURA!N12:N376)</f>
        <v>0</v>
      </c>
      <c r="F12">
        <f ca="1">SUMIF(LEITURA!M12:M376,"="&amp;C12,LEITURA!O12:O376)</f>
        <v>93</v>
      </c>
      <c r="G12">
        <f t="shared" ca="1" si="1"/>
        <v>0</v>
      </c>
      <c r="I12" s="28"/>
      <c r="J12" s="67"/>
      <c r="K12" s="28"/>
    </row>
    <row r="13" spans="1:13" x14ac:dyDescent="0.2">
      <c r="B13" s="32">
        <f t="shared" si="2"/>
        <v>42461</v>
      </c>
      <c r="C13" t="str">
        <f t="shared" si="0"/>
        <v>ABRIL / 2016</v>
      </c>
      <c r="D13">
        <f>COUNTIF(LEITURA!M13:M377,"="&amp;C13)*3</f>
        <v>90</v>
      </c>
      <c r="E13">
        <f>SUMIF(LEITURA!M13:M377,"="&amp;C13,LEITURA!N13:N377)</f>
        <v>0</v>
      </c>
      <c r="F13">
        <f ca="1">SUMIF(LEITURA!M13:M377,"="&amp;C13,LEITURA!O13:O377)</f>
        <v>9</v>
      </c>
      <c r="G13">
        <f t="shared" ca="1" si="1"/>
        <v>81</v>
      </c>
      <c r="I13" s="28"/>
      <c r="J13" s="67"/>
      <c r="K13" s="28"/>
    </row>
    <row r="14" spans="1:13" x14ac:dyDescent="0.2">
      <c r="B14" s="32">
        <f t="shared" si="2"/>
        <v>42491</v>
      </c>
      <c r="C14" t="str">
        <f t="shared" si="0"/>
        <v>MAIO / 2016</v>
      </c>
      <c r="D14">
        <f>COUNTIF(LEITURA!M14:M378,"="&amp;C14)*3</f>
        <v>93</v>
      </c>
      <c r="E14">
        <f>SUMIF(LEITURA!M14:M378,"="&amp;C14,LEITURA!N14:N378)</f>
        <v>0</v>
      </c>
      <c r="F14">
        <f ca="1">SUMIF(LEITURA!M14:M378,"="&amp;C14,LEITURA!O14:O378)</f>
        <v>0</v>
      </c>
      <c r="G14">
        <f t="shared" ca="1" si="1"/>
        <v>93</v>
      </c>
      <c r="I14" s="28"/>
      <c r="J14" s="67"/>
      <c r="K14" s="28"/>
    </row>
    <row r="15" spans="1:13" x14ac:dyDescent="0.2">
      <c r="B15" s="32">
        <f t="shared" si="2"/>
        <v>42522</v>
      </c>
      <c r="C15" t="str">
        <f t="shared" si="0"/>
        <v>JUNHO / 2016</v>
      </c>
      <c r="D15">
        <f>COUNTIF(LEITURA!M15:M379,"="&amp;C15)*3</f>
        <v>90</v>
      </c>
      <c r="E15">
        <f>SUMIF(LEITURA!M15:M379,"="&amp;C15,LEITURA!N15:N379)</f>
        <v>0</v>
      </c>
      <c r="F15">
        <f ca="1">SUMIF(LEITURA!M15:M379,"="&amp;C15,LEITURA!O15:O379)</f>
        <v>0</v>
      </c>
      <c r="G15">
        <f t="shared" ca="1" si="1"/>
        <v>90</v>
      </c>
      <c r="I15" s="28"/>
      <c r="J15" s="67"/>
      <c r="K15" s="28"/>
    </row>
    <row r="16" spans="1:13" x14ac:dyDescent="0.2">
      <c r="B16" s="32">
        <f t="shared" si="2"/>
        <v>42552</v>
      </c>
      <c r="C16" t="str">
        <f t="shared" si="0"/>
        <v>JULHO / 2016</v>
      </c>
      <c r="D16">
        <f>COUNTIF(LEITURA!M16:M380,"="&amp;C16)*3</f>
        <v>93</v>
      </c>
      <c r="E16">
        <f>SUMIF(LEITURA!M16:M380,"="&amp;C16,LEITURA!N16:N380)</f>
        <v>0</v>
      </c>
      <c r="F16">
        <f ca="1">SUMIF(LEITURA!M16:M380,"="&amp;C16,LEITURA!O16:O380)</f>
        <v>0</v>
      </c>
      <c r="G16">
        <f t="shared" ca="1" si="1"/>
        <v>93</v>
      </c>
      <c r="I16" s="28"/>
      <c r="J16" s="67"/>
      <c r="K16" s="28"/>
    </row>
    <row r="17" spans="2:11" x14ac:dyDescent="0.2">
      <c r="B17" s="32">
        <f t="shared" si="2"/>
        <v>42583</v>
      </c>
      <c r="C17" t="str">
        <f t="shared" si="0"/>
        <v>AGOSTO / 2016</v>
      </c>
      <c r="D17">
        <f>COUNTIF(LEITURA!M17:M381,"="&amp;C17)*3</f>
        <v>93</v>
      </c>
      <c r="E17">
        <f>SUMIF(LEITURA!M17:M381,"="&amp;C17,LEITURA!N17:N381)</f>
        <v>0</v>
      </c>
      <c r="F17">
        <f ca="1">SUMIF(LEITURA!M17:M381,"="&amp;C17,LEITURA!O17:O381)</f>
        <v>0</v>
      </c>
      <c r="G17">
        <f t="shared" ca="1" si="1"/>
        <v>93</v>
      </c>
      <c r="I17" s="28"/>
      <c r="J17" s="67"/>
      <c r="K17" s="28"/>
    </row>
    <row r="18" spans="2:11" x14ac:dyDescent="0.2">
      <c r="B18" s="32">
        <f t="shared" si="2"/>
        <v>42614</v>
      </c>
      <c r="C18" t="str">
        <f t="shared" si="0"/>
        <v>SETEMBRO / 2016</v>
      </c>
      <c r="D18">
        <f>COUNTIF(LEITURA!M18:M382,"="&amp;C18)*3</f>
        <v>90</v>
      </c>
      <c r="E18">
        <f>SUMIF(LEITURA!M18:M382,"="&amp;C18,LEITURA!N18:N382)</f>
        <v>0</v>
      </c>
      <c r="F18">
        <f ca="1">SUMIF(LEITURA!M18:M382,"="&amp;C18,LEITURA!O18:O382)</f>
        <v>0</v>
      </c>
      <c r="G18">
        <f t="shared" ca="1" si="1"/>
        <v>90</v>
      </c>
      <c r="I18" s="28"/>
      <c r="J18" s="67"/>
      <c r="K18" s="28"/>
    </row>
    <row r="19" spans="2:11" x14ac:dyDescent="0.2">
      <c r="B19" s="32">
        <f t="shared" si="2"/>
        <v>42644</v>
      </c>
      <c r="C19" t="str">
        <f t="shared" si="0"/>
        <v>OUTUBRO / 2016</v>
      </c>
      <c r="D19">
        <f>COUNTIF(LEITURA!M19:M383,"="&amp;C19)*3</f>
        <v>93</v>
      </c>
      <c r="E19">
        <f>SUMIF(LEITURA!M19:M383,"="&amp;C19,LEITURA!N19:N383)</f>
        <v>0</v>
      </c>
      <c r="F19">
        <f ca="1">SUMIF(LEITURA!M19:M383,"="&amp;C19,LEITURA!O19:O383)</f>
        <v>0</v>
      </c>
      <c r="G19">
        <f t="shared" ca="1" si="1"/>
        <v>93</v>
      </c>
      <c r="I19" s="28"/>
      <c r="J19" s="67"/>
      <c r="K19" s="28"/>
    </row>
    <row r="20" spans="2:11" x14ac:dyDescent="0.2">
      <c r="B20" s="32">
        <f t="shared" si="2"/>
        <v>42675</v>
      </c>
      <c r="C20" t="str">
        <f t="shared" si="0"/>
        <v>NOVEMBRO / 2016</v>
      </c>
      <c r="D20">
        <f>COUNTIF(LEITURA!M20:M384,"="&amp;C20)*3</f>
        <v>90</v>
      </c>
      <c r="E20">
        <f>SUMIF(LEITURA!M20:M384,"="&amp;C20,LEITURA!N20:N384)</f>
        <v>0</v>
      </c>
      <c r="F20">
        <f ca="1">SUMIF(LEITURA!M20:M384,"="&amp;C20,LEITURA!O20:O384)</f>
        <v>0</v>
      </c>
      <c r="G20">
        <f t="shared" ca="1" si="1"/>
        <v>90</v>
      </c>
      <c r="I20" s="28"/>
      <c r="J20" s="67"/>
      <c r="K20" s="28"/>
    </row>
    <row r="21" spans="2:11" x14ac:dyDescent="0.2">
      <c r="B21" s="32">
        <f t="shared" si="2"/>
        <v>42705</v>
      </c>
      <c r="C21" t="str">
        <f t="shared" si="0"/>
        <v>DEZEMBRO / 2016</v>
      </c>
      <c r="D21">
        <f>COUNTIF(LEITURA!M21:M385,"="&amp;C21)*3</f>
        <v>93</v>
      </c>
      <c r="E21">
        <f>SUMIF(LEITURA!M21:M385,"="&amp;C21,LEITURA!N21:N385)</f>
        <v>0</v>
      </c>
      <c r="F21">
        <f ca="1">SUMIF(LEITURA!M21:M385,"="&amp;C21,LEITURA!O21:O385)</f>
        <v>0</v>
      </c>
      <c r="G21">
        <f t="shared" ca="1" si="1"/>
        <v>93</v>
      </c>
      <c r="I21" s="28"/>
      <c r="J21" s="67"/>
      <c r="K21" s="28"/>
    </row>
    <row r="22" spans="2:11" x14ac:dyDescent="0.2">
      <c r="B22" s="32">
        <f>IF(DAY(B10)&gt;1,DATE(YEAR(B21),MONTH(B21)+1,1),"")</f>
        <v>42736</v>
      </c>
      <c r="C22" t="str">
        <f t="shared" si="0"/>
        <v>JANEIRO / 2017</v>
      </c>
      <c r="D22">
        <f>IF(C22&lt;&gt;"",COUNTIF(LEITURA!M22:M386,"="&amp;C22)*3,"")</f>
        <v>51</v>
      </c>
      <c r="E22">
        <f>IF(D22&lt;&gt;"",SUMIF(LEITURA!M22:M386,"="&amp;C22,LEITURA!N22:N386),"")</f>
        <v>0</v>
      </c>
      <c r="F22">
        <f ca="1">IF(D22&lt;&gt;"",SUMIF(LEITURA!M22:M386,"="&amp;C22,LEITURA!O22:O386),"")</f>
        <v>0</v>
      </c>
      <c r="G22">
        <f ca="1">IF(E22&lt;&gt;"",D22-(F22+E22),"")</f>
        <v>51</v>
      </c>
      <c r="I22" s="28"/>
      <c r="J22" s="67"/>
      <c r="K22" s="28"/>
    </row>
    <row r="23" spans="2:11" x14ac:dyDescent="0.2">
      <c r="B23" s="33" t="s">
        <v>1103</v>
      </c>
      <c r="C23" s="34"/>
      <c r="D23" s="34">
        <f>SUM(D10:D22)</f>
        <v>1095</v>
      </c>
      <c r="E23" s="34">
        <f>SUM(E10:E22)</f>
        <v>0</v>
      </c>
      <c r="F23" s="34">
        <f ca="1">SUM(F10:F22)</f>
        <v>228</v>
      </c>
      <c r="G23" s="34">
        <f ca="1">SUM(G10:G22)</f>
        <v>867</v>
      </c>
      <c r="I23" s="28"/>
      <c r="J23" s="67"/>
      <c r="K23" s="28"/>
    </row>
    <row r="24" spans="2:11" x14ac:dyDescent="0.2">
      <c r="B24"/>
      <c r="I24" s="28"/>
      <c r="J24" s="67"/>
      <c r="K24" s="28"/>
    </row>
    <row r="25" spans="2:11" x14ac:dyDescent="0.2">
      <c r="I25" s="28"/>
      <c r="J25" s="67"/>
      <c r="K25" s="28"/>
    </row>
    <row r="26" spans="2:11" x14ac:dyDescent="0.2">
      <c r="I26" s="28"/>
      <c r="J26" s="67"/>
      <c r="K26" s="28"/>
    </row>
    <row r="27" spans="2:11" x14ac:dyDescent="0.2">
      <c r="I27" s="28"/>
      <c r="J27" s="67"/>
      <c r="K27" s="28"/>
    </row>
    <row r="28" spans="2:11" x14ac:dyDescent="0.2">
      <c r="I28" s="28"/>
      <c r="J28" s="67"/>
      <c r="K28" s="28"/>
    </row>
    <row r="29" spans="2:11" x14ac:dyDescent="0.2">
      <c r="I29" s="28"/>
      <c r="J29" s="67"/>
      <c r="K29" s="28"/>
    </row>
    <row r="30" spans="2:11" x14ac:dyDescent="0.2">
      <c r="I30" s="28"/>
      <c r="J30" s="67"/>
      <c r="K30" s="28"/>
    </row>
    <row r="31" spans="2:11" x14ac:dyDescent="0.2">
      <c r="I31" s="28"/>
      <c r="J31" s="67"/>
      <c r="K31" s="28"/>
    </row>
    <row r="32" spans="2:11" x14ac:dyDescent="0.2">
      <c r="I32" s="28"/>
      <c r="J32" s="67"/>
      <c r="K32" s="28"/>
    </row>
    <row r="33" spans="9:13" x14ac:dyDescent="0.2">
      <c r="I33" s="28"/>
      <c r="J33" s="67"/>
      <c r="K33" s="28"/>
    </row>
    <row r="34" spans="9:13" x14ac:dyDescent="0.2">
      <c r="I34" s="28"/>
      <c r="J34" s="67"/>
      <c r="K34" s="28"/>
    </row>
    <row r="35" spans="9:13" x14ac:dyDescent="0.2">
      <c r="I35" s="28"/>
      <c r="J35" s="67"/>
      <c r="K35" s="28"/>
    </row>
    <row r="36" spans="9:13" x14ac:dyDescent="0.2">
      <c r="I36" s="28"/>
      <c r="J36" s="67"/>
      <c r="K36" s="28"/>
    </row>
    <row r="37" spans="9:13" x14ac:dyDescent="0.2">
      <c r="I37" s="28"/>
      <c r="J37" s="67"/>
      <c r="K37" s="28"/>
    </row>
    <row r="38" spans="9:13" x14ac:dyDescent="0.2">
      <c r="I38" s="28"/>
      <c r="J38" s="67"/>
      <c r="K38" s="28"/>
    </row>
    <row r="39" spans="9:13" x14ac:dyDescent="0.2">
      <c r="I39" s="28"/>
      <c r="J39" s="67"/>
      <c r="K39" s="28"/>
    </row>
    <row r="40" spans="9:13" x14ac:dyDescent="0.2">
      <c r="I40" s="28"/>
      <c r="J40" s="67"/>
      <c r="K40" s="28"/>
    </row>
    <row r="41" spans="9:13" ht="5.65" customHeight="1" x14ac:dyDescent="0.2">
      <c r="I41" s="28"/>
      <c r="J41" s="28"/>
      <c r="K41" s="28"/>
    </row>
    <row r="42" spans="9:13" ht="24.95" customHeight="1" x14ac:dyDescent="0.2">
      <c r="I42" s="28"/>
      <c r="J42" s="31" t="s">
        <v>1104</v>
      </c>
      <c r="K42" s="28"/>
      <c r="M42" s="38" t="str">
        <f>HYPERLINK("#LEITURA!"&amp;ADDRESS(ROW(LEITURA!$A$9)+LOOKUP(DATE(YEAR(LEITURA!$G$7),MONTH(LEITURA!$G$7),DAY(LEITURA!$G$7)),LEITURA!$E$10:$E$374,LEITURA!$A$10:$A$374),3),"VOLTAR PARA LEITURA")</f>
        <v>VOLTAR PARA LEITURA</v>
      </c>
    </row>
    <row r="43" spans="9:13" ht="5.65" customHeight="1" x14ac:dyDescent="0.2">
      <c r="I43" s="28"/>
      <c r="J43" s="28"/>
      <c r="K43" s="28"/>
    </row>
    <row r="44" spans="9:13" x14ac:dyDescent="0.2">
      <c r="I44" s="28"/>
      <c r="J44" s="67"/>
      <c r="K44" s="28"/>
    </row>
    <row r="45" spans="9:13" x14ac:dyDescent="0.2">
      <c r="I45" s="28"/>
      <c r="J45" s="67"/>
      <c r="K45" s="28"/>
    </row>
    <row r="46" spans="9:13" x14ac:dyDescent="0.2">
      <c r="I46" s="28"/>
      <c r="J46" s="67"/>
      <c r="K46" s="28"/>
    </row>
    <row r="47" spans="9:13" x14ac:dyDescent="0.2">
      <c r="I47" s="28"/>
      <c r="J47" s="67"/>
      <c r="K47" s="28"/>
    </row>
    <row r="48" spans="9:13" x14ac:dyDescent="0.2">
      <c r="I48" s="28"/>
      <c r="J48" s="67"/>
      <c r="K48" s="28"/>
    </row>
    <row r="49" spans="9:11" x14ac:dyDescent="0.2">
      <c r="I49" s="28"/>
      <c r="J49" s="67"/>
      <c r="K49" s="28"/>
    </row>
    <row r="50" spans="9:11" x14ac:dyDescent="0.2">
      <c r="I50" s="28"/>
      <c r="J50" s="67"/>
      <c r="K50" s="28"/>
    </row>
    <row r="51" spans="9:11" x14ac:dyDescent="0.2">
      <c r="I51" s="28"/>
      <c r="J51" s="67"/>
      <c r="K51" s="28"/>
    </row>
    <row r="52" spans="9:11" x14ac:dyDescent="0.2">
      <c r="I52" s="28"/>
      <c r="J52" s="67"/>
      <c r="K52" s="28"/>
    </row>
    <row r="53" spans="9:11" x14ac:dyDescent="0.2">
      <c r="I53" s="28"/>
      <c r="J53" s="67"/>
      <c r="K53" s="28"/>
    </row>
    <row r="54" spans="9:11" x14ac:dyDescent="0.2">
      <c r="I54" s="28"/>
      <c r="J54" s="67"/>
      <c r="K54" s="28"/>
    </row>
    <row r="55" spans="9:11" x14ac:dyDescent="0.2">
      <c r="I55" s="28"/>
      <c r="J55" s="67"/>
      <c r="K55" s="28"/>
    </row>
    <row r="56" spans="9:11" x14ac:dyDescent="0.2">
      <c r="I56" s="28"/>
      <c r="J56" s="67"/>
      <c r="K56" s="28"/>
    </row>
    <row r="57" spans="9:11" x14ac:dyDescent="0.2">
      <c r="I57" s="28"/>
      <c r="J57" s="67"/>
      <c r="K57" s="28"/>
    </row>
    <row r="58" spans="9:11" x14ac:dyDescent="0.2">
      <c r="I58" s="28"/>
      <c r="J58" s="67"/>
      <c r="K58" s="28"/>
    </row>
    <row r="59" spans="9:11" x14ac:dyDescent="0.2">
      <c r="I59" s="28"/>
      <c r="J59" s="67"/>
      <c r="K59" s="28"/>
    </row>
    <row r="60" spans="9:11" x14ac:dyDescent="0.2">
      <c r="I60" s="28"/>
      <c r="J60" s="67"/>
      <c r="K60" s="28"/>
    </row>
    <row r="61" spans="9:11" x14ac:dyDescent="0.2">
      <c r="I61" s="28"/>
      <c r="J61" s="67"/>
      <c r="K61" s="28"/>
    </row>
    <row r="62" spans="9:11" x14ac:dyDescent="0.2">
      <c r="I62" s="28"/>
      <c r="J62" s="67"/>
      <c r="K62" s="28"/>
    </row>
    <row r="63" spans="9:11" x14ac:dyDescent="0.2">
      <c r="I63" s="28"/>
      <c r="J63" s="67"/>
      <c r="K63" s="28"/>
    </row>
    <row r="64" spans="9:11" x14ac:dyDescent="0.2">
      <c r="I64" s="28"/>
      <c r="J64" s="67"/>
      <c r="K64" s="28"/>
    </row>
    <row r="65" spans="9:11" x14ac:dyDescent="0.2">
      <c r="I65" s="28"/>
      <c r="J65" s="67"/>
      <c r="K65" s="28"/>
    </row>
    <row r="66" spans="9:11" x14ac:dyDescent="0.2">
      <c r="I66" s="28"/>
      <c r="J66" s="67"/>
      <c r="K66" s="28"/>
    </row>
    <row r="67" spans="9:11" x14ac:dyDescent="0.2">
      <c r="I67" s="28"/>
      <c r="J67" s="67"/>
      <c r="K67" s="28"/>
    </row>
    <row r="68" spans="9:11" x14ac:dyDescent="0.2">
      <c r="I68" s="28"/>
      <c r="J68" s="67"/>
      <c r="K68" s="28"/>
    </row>
    <row r="69" spans="9:11" x14ac:dyDescent="0.2">
      <c r="I69" s="28"/>
      <c r="J69" s="67"/>
      <c r="K69" s="28"/>
    </row>
    <row r="70" spans="9:11" x14ac:dyDescent="0.2">
      <c r="I70" s="28"/>
      <c r="J70" s="67"/>
      <c r="K70" s="28"/>
    </row>
    <row r="71" spans="9:11" x14ac:dyDescent="0.2">
      <c r="I71" s="28"/>
      <c r="J71" s="67"/>
      <c r="K71" s="28"/>
    </row>
    <row r="72" spans="9:11" x14ac:dyDescent="0.2">
      <c r="I72" s="28"/>
      <c r="J72" s="67"/>
      <c r="K72" s="28"/>
    </row>
    <row r="73" spans="9:11" ht="5.65" customHeight="1" x14ac:dyDescent="0.2">
      <c r="I73" s="28"/>
      <c r="J73" s="28"/>
      <c r="K73" s="28"/>
    </row>
  </sheetData>
  <sheetProtection password="BFE7" sheet="1" objects="1" scenarios="1"/>
  <mergeCells count="3">
    <mergeCell ref="J6:J40"/>
    <mergeCell ref="J44:J72"/>
    <mergeCell ref="I1:K1"/>
  </mergeCells>
  <printOptions horizontalCentered="1"/>
  <pageMargins left="0.59055118110236227" right="0.59055118110236227" top="0.78740157480314965" bottom="0.70866141732283472" header="0.51181102362204722" footer="0.51181102362204722"/>
  <pageSetup paperSize="9" scale="80" orientation="portrait" horizontalDpi="300" verticalDpi="300" r:id="rId1"/>
  <headerFooter alignWithMargins="0">
    <oddHeader>&amp;L&amp;"Arial,Itálico"&amp;9PLANO DE LEITURA DA BÍBLIA EM 365 DIAS&amp;R&amp;"Arial,Itálico"&amp;9PÁGINA &amp;P / &amp;N</oddHeader>
    <oddFooter>&amp;L&amp;"Arial,Itálico"&amp;9&amp;F&amp;R&amp;"Arial,Itálico"&amp;9acesse: www.sbb.org.br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LEITURA</vt:lpstr>
      <vt:lpstr>PROGRESSO</vt:lpstr>
      <vt:lpstr>LEITURA!Area_de_impressao</vt:lpstr>
      <vt:lpstr>PROGRESSO!Area_de_impressao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Planilha de Leitura da Bíblia em 365 dias</dc:title>
  <dc:subject>Leitura bíblica</dc:subject>
  <dc:creator>O Rei das Planilhas</dc:creator>
  <dc:description>Planilha desenvolvida em parceria com a Sociedade Bíblica do Brasil (SBB).</dc:description>
  <cp:lastModifiedBy>Windows</cp:lastModifiedBy>
  <cp:lastPrinted>2016-01-19T14:43:36Z</cp:lastPrinted>
  <dcterms:created xsi:type="dcterms:W3CDTF">2009-06-30T15:37:40Z</dcterms:created>
  <dcterms:modified xsi:type="dcterms:W3CDTF">2016-04-03T21:19:21Z</dcterms:modified>
</cp:coreProperties>
</file>